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DE000ETFL250" sheetId="1" r:id="rId1"/>
    <sheet name="Sheet1" sheetId="2" r:id="rId2"/>
  </sheets>
  <definedNames>
    <definedName name="__bookmark_2">'DE000ETFL250'!$A$83:$S$145</definedName>
    <definedName name="__bookmark_1">'DE000ETFL250'!$A$1:$X$152</definedName>
  </definedNames>
  <calcPr fullCalcOnLoad="1"/>
</workbook>
</file>

<file path=xl/sharedStrings.xml><?xml version="1.0" encoding="utf-8"?>
<sst xmlns="http://schemas.openxmlformats.org/spreadsheetml/2006/main" count="730" uniqueCount="1059">
  <si>
    <t/>
  </si>
  <si>
    <t>Deka Investment GmbH</t>
  </si>
  <si>
    <t>Zusammensetzung des Fondsvermögens vom 17.03.2017</t>
  </si>
  <si>
    <t>Die Mitteilung erfolgt in Anwendung des § 6 GroMiKV.</t>
  </si>
  <si>
    <t>Kreditnehmerergänzungsschlüssel Fonds gem. § 6 Abs. 2 Satz 1 Nr. 1 – 4 GroMiKV:</t>
  </si>
  <si>
    <t>Nichtanrechnung</t>
  </si>
  <si>
    <t>211</t>
  </si>
  <si>
    <t>Anrechnung</t>
  </si>
  <si>
    <t>311</t>
  </si>
  <si>
    <t>Deka STOXX Europe 50(R) UCITS ETF</t>
  </si>
  <si>
    <t>ISIN</t>
  </si>
  <si>
    <t>DE000ETFL250</t>
  </si>
  <si>
    <t>Bloomberg</t>
  </si>
  <si>
    <t>ETFSTX5 GY</t>
  </si>
  <si>
    <t>Reuters RIC</t>
  </si>
  <si>
    <t>ETFSTX5.DE</t>
  </si>
  <si>
    <t>Fondswährung</t>
  </si>
  <si>
    <t>EUR</t>
  </si>
  <si>
    <t>Anzahl ausstehender Anteile</t>
  </si>
  <si>
    <t>Barbestand (EUR)</t>
  </si>
  <si>
    <t>Barbestand pro Anteil (EUR)</t>
  </si>
  <si>
    <t>Anzahl gehaltene Fondsanteile</t>
  </si>
  <si>
    <t>0</t>
  </si>
  <si>
    <t>Investitionsvolumen / Buchwert</t>
  </si>
  <si>
    <t>Name</t>
  </si>
  <si>
    <t>Emittenten-ID</t>
  </si>
  <si>
    <t>Emittenten-Name</t>
  </si>
  <si>
    <t>Land</t>
  </si>
  <si>
    <t>Kurs (EUR)</t>
  </si>
  <si>
    <t>WP-Währung</t>
  </si>
  <si>
    <t>WP-Art</t>
  </si>
  <si>
    <t>Nominalbestand</t>
  </si>
  <si>
    <t>Bestand</t>
  </si>
  <si>
    <t>Bestand (%)</t>
  </si>
  <si>
    <t>Dividenden-Forderungen</t>
  </si>
  <si>
    <t>Nominale pro gehaltene Anteile</t>
  </si>
  <si>
    <t>Bestand pro gehaltene Anteile</t>
  </si>
  <si>
    <t>Nominale gemäß Investitions-volumen</t>
  </si>
  <si>
    <t>Bestand gemäß Investitions-volumen</t>
  </si>
  <si>
    <t>WPL: Nominale pro gehaltene Anteile</t>
  </si>
  <si>
    <t>WPL: Bestand pro gehaltene Anteile</t>
  </si>
  <si>
    <t>WPL: Nominale gemäß Investitions-volumen</t>
  </si>
  <si>
    <t>WPL: Bestand gemäß Investitions-volumen</t>
  </si>
  <si>
    <t>WP-Branche</t>
  </si>
  <si>
    <t>17.03.2017</t>
  </si>
  <si>
    <t>(EUR)</t>
  </si>
  <si>
    <t>gerundet</t>
  </si>
  <si>
    <t>exakt</t>
  </si>
  <si>
    <t>1</t>
  </si>
  <si>
    <t>ANHEUSER-BUSCH INBEV SA/NV</t>
  </si>
  <si>
    <t>BE0974293251</t>
  </si>
  <si>
    <t>ABI.BR</t>
  </si>
  <si>
    <t>Anheuser-Busch InBev S.A./N.V.</t>
  </si>
  <si>
    <t>Belgien</t>
  </si>
  <si>
    <t>Aktie</t>
  </si>
  <si>
    <t>=WENN(ODER(ISTFEHLER(K24*$C$19/$C$16),IDENTISCH(TEIL(B24,1,4),"WPL:")),0,K24*$C$19/$C$16)</t>
  </si>
  <si>
    <t>=WENN(ISTFEHLER(L24*$C$19/$C$16),0,L24*$C$19/$C$16)</t>
  </si>
  <si>
    <t>=WENN(ODER(ISTFEHLER(K24*$C$20/L78),IDENTISCH(TEIL(B24,1,4),"WPL:")),0,K24*$C$20/L78)</t>
  </si>
  <si>
    <t>=WENN(ISTFEHLER(N24*$C$20),0,N24*$C$20/100)</t>
  </si>
  <si>
    <t>=WENN(ODER(ISTFEHLER(K24*$C$19/$C$16),TEIL(B24,1,4)&lt;&gt;"WPL:"),0,K24*$C$19/$C$16)</t>
  </si>
  <si>
    <t>=WENN(ODER(ISTFEHLER(L24*$C$19/$C$16),TEIL(B24,1,4)&lt;&gt;"WPL:"),0,K24*H24*$C$19/$C$16)</t>
  </si>
  <si>
    <t>=WENN(ODER(ISTFEHLER(K24*$C$20/L78),TEIL(B24,1,4)&lt;&gt;"WPL:"),0,K24*$C$20/L78)</t>
  </si>
  <si>
    <t>=WENN(ODER(ISTFEHLER(K24*H24/L78*$C$20),TEIL(B24,1,4)&lt;&gt;"WPL:"),0,K24*H24/L78*$C$20)</t>
  </si>
  <si>
    <t>Nahrungsmittel &amp; Getränke</t>
  </si>
  <si>
    <t>2</t>
  </si>
  <si>
    <t>WPL:ANHEUSER-BUSCH INBEV SA/NV</t>
  </si>
  <si>
    <t>=WENN(ODER(ISTFEHLER(K25*$C$19/$C$16),IDENTISCH(TEIL(B25,1,4),"WPL:")),0,K25*$C$19/$C$16)</t>
  </si>
  <si>
    <t>=WENN(ISTFEHLER(L25*$C$19/$C$16),0,L25*$C$19/$C$16)</t>
  </si>
  <si>
    <t>=WENN(ODER(ISTFEHLER(K25*$C$20/L78),IDENTISCH(TEIL(B25,1,4),"WPL:")),0,K25*$C$20/L78)</t>
  </si>
  <si>
    <t>=WENN(ISTFEHLER(N25*$C$20),0,N25*$C$20/100)</t>
  </si>
  <si>
    <t>=WENN(ODER(ISTFEHLER(K25*$C$19/$C$16),TEIL(B25,1,4)&lt;&gt;"WPL:"),0,K25*$C$19/$C$16)</t>
  </si>
  <si>
    <t>=WENN(ODER(ISTFEHLER(L25*$C$19/$C$16),TEIL(B25,1,4)&lt;&gt;"WPL:"),0,K25*H25*$C$19/$C$16)</t>
  </si>
  <si>
    <t>=WENN(ODER(ISTFEHLER(K25*$C$20/L78),TEIL(B25,1,4)&lt;&gt;"WPL:"),0,K25*$C$20/L78)</t>
  </si>
  <si>
    <t>=WENN(ODER(ISTFEHLER(K25*H25/L78*$C$20),TEIL(B25,1,4)&lt;&gt;"WPL:"),0,K25*H25/L78*$C$20)</t>
  </si>
  <si>
    <t>3</t>
  </si>
  <si>
    <t>SYNGENTA AG-REG</t>
  </si>
  <si>
    <t>CH0011037469</t>
  </si>
  <si>
    <t>SYNN.S</t>
  </si>
  <si>
    <t>Syngenta AG</t>
  </si>
  <si>
    <t>Schweiz</t>
  </si>
  <si>
    <t>CHF</t>
  </si>
  <si>
    <t>=WENN(ODER(ISTFEHLER(K26*$C$19/$C$16),IDENTISCH(TEIL(B26,1,4),"WPL:")),0,K26*$C$19/$C$16)</t>
  </si>
  <si>
    <t>=WENN(ISTFEHLER(L26*$C$19/$C$16),0,L26*$C$19/$C$16)</t>
  </si>
  <si>
    <t>=WENN(ODER(ISTFEHLER(K26*$C$20/L78),IDENTISCH(TEIL(B26,1,4),"WPL:")),0,K26*$C$20/L78)</t>
  </si>
  <si>
    <t>=WENN(ISTFEHLER(N26*$C$20),0,N26*$C$20/100)</t>
  </si>
  <si>
    <t>=WENN(ODER(ISTFEHLER(K26*$C$19/$C$16),TEIL(B26,1,4)&lt;&gt;"WPL:"),0,K26*$C$19/$C$16)</t>
  </si>
  <si>
    <t>=WENN(ODER(ISTFEHLER(L26*$C$19/$C$16),TEIL(B26,1,4)&lt;&gt;"WPL:"),0,K26*H26*$C$19/$C$16)</t>
  </si>
  <si>
    <t>=WENN(ODER(ISTFEHLER(K26*$C$20/L78),TEIL(B26,1,4)&lt;&gt;"WPL:"),0,K26*$C$20/L78)</t>
  </si>
  <si>
    <t>=WENN(ODER(ISTFEHLER(K26*H26/L78*$C$20),TEIL(B26,1,4)&lt;&gt;"WPL:"),0,K26*H26/L78*$C$20)</t>
  </si>
  <si>
    <t>Chemie</t>
  </si>
  <si>
    <t>4</t>
  </si>
  <si>
    <t>ZURICH INSURANCE GROUP AG</t>
  </si>
  <si>
    <t>CH0011075394</t>
  </si>
  <si>
    <t>ZURN.S</t>
  </si>
  <si>
    <t>Zurich Insurance Group AG</t>
  </si>
  <si>
    <t>=WENN(ODER(ISTFEHLER(K27*$C$19/$C$16),IDENTISCH(TEIL(B27,1,4),"WPL:")),0,K27*$C$19/$C$16)</t>
  </si>
  <si>
    <t>=WENN(ISTFEHLER(L27*$C$19/$C$16),0,L27*$C$19/$C$16)</t>
  </si>
  <si>
    <t>=WENN(ODER(ISTFEHLER(K27*$C$20/L78),IDENTISCH(TEIL(B27,1,4),"WPL:")),0,K27*$C$20/L78)</t>
  </si>
  <si>
    <t>=WENN(ISTFEHLER(N27*$C$20),0,N27*$C$20/100)</t>
  </si>
  <si>
    <t>=WENN(ODER(ISTFEHLER(K27*$C$19/$C$16),TEIL(B27,1,4)&lt;&gt;"WPL:"),0,K27*$C$19/$C$16)</t>
  </si>
  <si>
    <t>=WENN(ODER(ISTFEHLER(L27*$C$19/$C$16),TEIL(B27,1,4)&lt;&gt;"WPL:"),0,K27*H27*$C$19/$C$16)</t>
  </si>
  <si>
    <t>=WENN(ODER(ISTFEHLER(K27*$C$20/L78),TEIL(B27,1,4)&lt;&gt;"WPL:"),0,K27*$C$20/L78)</t>
  </si>
  <si>
    <t>=WENN(ODER(ISTFEHLER(K27*H27/L78*$C$20),TEIL(B27,1,4)&lt;&gt;"WPL:"),0,K27*H27/L78*$C$20)</t>
  </si>
  <si>
    <t>Versicherungen</t>
  </si>
  <si>
    <t>5</t>
  </si>
  <si>
    <t>NOVARTIS AG-REG</t>
  </si>
  <si>
    <t>CH0012005267</t>
  </si>
  <si>
    <t>NOVN.S</t>
  </si>
  <si>
    <t>Novartis AG</t>
  </si>
  <si>
    <t>=WENN(ODER(ISTFEHLER(K28*$C$19/$C$16),IDENTISCH(TEIL(B28,1,4),"WPL:")),0,K28*$C$19/$C$16)</t>
  </si>
  <si>
    <t>=WENN(ISTFEHLER(L28*$C$19/$C$16),0,L28*$C$19/$C$16)</t>
  </si>
  <si>
    <t>=WENN(ODER(ISTFEHLER(K28*$C$20/L78),IDENTISCH(TEIL(B28,1,4),"WPL:")),0,K28*$C$20/L78)</t>
  </si>
  <si>
    <t>=WENN(ISTFEHLER(N28*$C$20),0,N28*$C$20/100)</t>
  </si>
  <si>
    <t>=WENN(ODER(ISTFEHLER(K28*$C$19/$C$16),TEIL(B28,1,4)&lt;&gt;"WPL:"),0,K28*$C$19/$C$16)</t>
  </si>
  <si>
    <t>=WENN(ODER(ISTFEHLER(L28*$C$19/$C$16),TEIL(B28,1,4)&lt;&gt;"WPL:"),0,K28*H28*$C$19/$C$16)</t>
  </si>
  <si>
    <t>=WENN(ODER(ISTFEHLER(K28*$C$20/L78),TEIL(B28,1,4)&lt;&gt;"WPL:"),0,K28*$C$20/L78)</t>
  </si>
  <si>
    <t>=WENN(ODER(ISTFEHLER(K28*H28/L78*$C$20),TEIL(B28,1,4)&lt;&gt;"WPL:"),0,K28*H28/L78*$C$20)</t>
  </si>
  <si>
    <t>Gesundheitswesen</t>
  </si>
  <si>
    <t>6</t>
  </si>
  <si>
    <t>ROCHE HOLDING AG-GENUSSCHEIN</t>
  </si>
  <si>
    <t>CH0012032048</t>
  </si>
  <si>
    <t>ROG.S</t>
  </si>
  <si>
    <t>Roche Holding AG</t>
  </si>
  <si>
    <t>=WENN(ODER(ISTFEHLER(K29*$C$19/$C$16),IDENTISCH(TEIL(B29,1,4),"WPL:")),0,K29*$C$19/$C$16)</t>
  </si>
  <si>
    <t>=WENN(ISTFEHLER(L29*$C$19/$C$16),0,L29*$C$19/$C$16)</t>
  </si>
  <si>
    <t>=WENN(ODER(ISTFEHLER(K29*$C$20/L78),IDENTISCH(TEIL(B29,1,4),"WPL:")),0,K29*$C$20/L78)</t>
  </si>
  <si>
    <t>=WENN(ISTFEHLER(N29*$C$20),0,N29*$C$20/100)</t>
  </si>
  <si>
    <t>=WENN(ODER(ISTFEHLER(K29*$C$19/$C$16),TEIL(B29,1,4)&lt;&gt;"WPL:"),0,K29*$C$19/$C$16)</t>
  </si>
  <si>
    <t>=WENN(ODER(ISTFEHLER(L29*$C$19/$C$16),TEIL(B29,1,4)&lt;&gt;"WPL:"),0,K29*H29*$C$19/$C$16)</t>
  </si>
  <si>
    <t>=WENN(ODER(ISTFEHLER(K29*$C$20/L78),TEIL(B29,1,4)&lt;&gt;"WPL:"),0,K29*$C$20/L78)</t>
  </si>
  <si>
    <t>=WENN(ODER(ISTFEHLER(K29*H29/L78*$C$20),TEIL(B29,1,4)&lt;&gt;"WPL:"),0,K29*H29/L78*$C$20)</t>
  </si>
  <si>
    <t>7</t>
  </si>
  <si>
    <t>ABB LTD-REG</t>
  </si>
  <si>
    <t>CH0012221716</t>
  </si>
  <si>
    <t>ABBN.S</t>
  </si>
  <si>
    <t>ABB Ltd.</t>
  </si>
  <si>
    <t>=WENN(ODER(ISTFEHLER(K30*$C$19/$C$16),IDENTISCH(TEIL(B30,1,4),"WPL:")),0,K30*$C$19/$C$16)</t>
  </si>
  <si>
    <t>=WENN(ISTFEHLER(L30*$C$19/$C$16),0,L30*$C$19/$C$16)</t>
  </si>
  <si>
    <t>=WENN(ODER(ISTFEHLER(K30*$C$20/L78),IDENTISCH(TEIL(B30,1,4),"WPL:")),0,K30*$C$20/L78)</t>
  </si>
  <si>
    <t>=WENN(ISTFEHLER(N30*$C$20),0,N30*$C$20/100)</t>
  </si>
  <si>
    <t>=WENN(ODER(ISTFEHLER(K30*$C$19/$C$16),TEIL(B30,1,4)&lt;&gt;"WPL:"),0,K30*$C$19/$C$16)</t>
  </si>
  <si>
    <t>=WENN(ODER(ISTFEHLER(L30*$C$19/$C$16),TEIL(B30,1,4)&lt;&gt;"WPL:"),0,K30*H30*$C$19/$C$16)</t>
  </si>
  <si>
    <t>=WENN(ODER(ISTFEHLER(K30*$C$20/L78),TEIL(B30,1,4)&lt;&gt;"WPL:"),0,K30*$C$20/L78)</t>
  </si>
  <si>
    <t>=WENN(ODER(ISTFEHLER(K30*H30/L78*$C$20),TEIL(B30,1,4)&lt;&gt;"WPL:"),0,K30*H30/L78*$C$20)</t>
  </si>
  <si>
    <t>Industriegüter &amp; Dienstleistungen</t>
  </si>
  <si>
    <t>8</t>
  </si>
  <si>
    <t>WPL:ABB LTD-REG</t>
  </si>
  <si>
    <t>=WENN(ODER(ISTFEHLER(K31*$C$19/$C$16),IDENTISCH(TEIL(B31,1,4),"WPL:")),0,K31*$C$19/$C$16)</t>
  </si>
  <si>
    <t>=WENN(ISTFEHLER(L31*$C$19/$C$16),0,L31*$C$19/$C$16)</t>
  </si>
  <si>
    <t>=WENN(ODER(ISTFEHLER(K31*$C$20/L78),IDENTISCH(TEIL(B31,1,4),"WPL:")),0,K31*$C$20/L78)</t>
  </si>
  <si>
    <t>=WENN(ISTFEHLER(N31*$C$20),0,N31*$C$20/100)</t>
  </si>
  <si>
    <t>=WENN(ODER(ISTFEHLER(K31*$C$19/$C$16),TEIL(B31,1,4)&lt;&gt;"WPL:"),0,K31*$C$19/$C$16)</t>
  </si>
  <si>
    <t>=WENN(ODER(ISTFEHLER(L31*$C$19/$C$16),TEIL(B31,1,4)&lt;&gt;"WPL:"),0,K31*H31*$C$19/$C$16)</t>
  </si>
  <si>
    <t>=WENN(ODER(ISTFEHLER(K31*$C$20/L78),TEIL(B31,1,4)&lt;&gt;"WPL:"),0,K31*$C$20/L78)</t>
  </si>
  <si>
    <t>=WENN(ODER(ISTFEHLER(K31*H31/L78*$C$20),TEIL(B31,1,4)&lt;&gt;"WPL:"),0,K31*H31/L78*$C$20)</t>
  </si>
  <si>
    <t>9</t>
  </si>
  <si>
    <t>NESTLE SA-REG</t>
  </si>
  <si>
    <t>CH0038863350</t>
  </si>
  <si>
    <t>NESN.S</t>
  </si>
  <si>
    <t>Nestlé S.A.</t>
  </si>
  <si>
    <t>=WENN(ODER(ISTFEHLER(K32*$C$19/$C$16),IDENTISCH(TEIL(B32,1,4),"WPL:")),0,K32*$C$19/$C$16)</t>
  </si>
  <si>
    <t>=WENN(ISTFEHLER(L32*$C$19/$C$16),0,L32*$C$19/$C$16)</t>
  </si>
  <si>
    <t>=WENN(ODER(ISTFEHLER(K32*$C$20/L78),IDENTISCH(TEIL(B32,1,4),"WPL:")),0,K32*$C$20/L78)</t>
  </si>
  <si>
    <t>=WENN(ISTFEHLER(N32*$C$20),0,N32*$C$20/100)</t>
  </si>
  <si>
    <t>=WENN(ODER(ISTFEHLER(K32*$C$19/$C$16),TEIL(B32,1,4)&lt;&gt;"WPL:"),0,K32*$C$19/$C$16)</t>
  </si>
  <si>
    <t>=WENN(ODER(ISTFEHLER(L32*$C$19/$C$16),TEIL(B32,1,4)&lt;&gt;"WPL:"),0,K32*H32*$C$19/$C$16)</t>
  </si>
  <si>
    <t>=WENN(ODER(ISTFEHLER(K32*$C$20/L78),TEIL(B32,1,4)&lt;&gt;"WPL:"),0,K32*$C$20/L78)</t>
  </si>
  <si>
    <t>=WENN(ODER(ISTFEHLER(K32*H32/L78*$C$20),TEIL(B32,1,4)&lt;&gt;"WPL:"),0,K32*H32/L78*$C$20)</t>
  </si>
  <si>
    <t>10</t>
  </si>
  <si>
    <t>UBS GROUP AG-REG</t>
  </si>
  <si>
    <t>CH0244767585</t>
  </si>
  <si>
    <t>UBSG.S</t>
  </si>
  <si>
    <t>UBS Group AG</t>
  </si>
  <si>
    <t>=WENN(ODER(ISTFEHLER(K33*$C$19/$C$16),IDENTISCH(TEIL(B33,1,4),"WPL:")),0,K33*$C$19/$C$16)</t>
  </si>
  <si>
    <t>=WENN(ISTFEHLER(L33*$C$19/$C$16),0,L33*$C$19/$C$16)</t>
  </si>
  <si>
    <t>=WENN(ODER(ISTFEHLER(K33*$C$20/L78),IDENTISCH(TEIL(B33,1,4),"WPL:")),0,K33*$C$20/L78)</t>
  </si>
  <si>
    <t>=WENN(ISTFEHLER(N33*$C$20),0,N33*$C$20/100)</t>
  </si>
  <si>
    <t>=WENN(ODER(ISTFEHLER(K33*$C$19/$C$16),TEIL(B33,1,4)&lt;&gt;"WPL:"),0,K33*$C$19/$C$16)</t>
  </si>
  <si>
    <t>=WENN(ODER(ISTFEHLER(L33*$C$19/$C$16),TEIL(B33,1,4)&lt;&gt;"WPL:"),0,K33*H33*$C$19/$C$16)</t>
  </si>
  <si>
    <t>=WENN(ODER(ISTFEHLER(K33*$C$20/L78),TEIL(B33,1,4)&lt;&gt;"WPL:"),0,K33*$C$20/L78)</t>
  </si>
  <si>
    <t>=WENN(ODER(ISTFEHLER(K33*H33/L78*$C$20),TEIL(B33,1,4)&lt;&gt;"WPL:"),0,K33*H33/L78*$C$20)</t>
  </si>
  <si>
    <t>Banken</t>
  </si>
  <si>
    <t>11</t>
  </si>
  <si>
    <t>DEUTSCHE TELEKOM AG-REG</t>
  </si>
  <si>
    <t>DE0005557508</t>
  </si>
  <si>
    <t>DTEGn.DE</t>
  </si>
  <si>
    <t>Deutsche Telekom AG</t>
  </si>
  <si>
    <t>Deutschland</t>
  </si>
  <si>
    <t>=WENN(ODER(ISTFEHLER(K34*$C$19/$C$16),IDENTISCH(TEIL(B34,1,4),"WPL:")),0,K34*$C$19/$C$16)</t>
  </si>
  <si>
    <t>=WENN(ISTFEHLER(L34*$C$19/$C$16),0,L34*$C$19/$C$16)</t>
  </si>
  <si>
    <t>=WENN(ODER(ISTFEHLER(K34*$C$20/L78),IDENTISCH(TEIL(B34,1,4),"WPL:")),0,K34*$C$20/L78)</t>
  </si>
  <si>
    <t>=WENN(ISTFEHLER(N34*$C$20),0,N34*$C$20/100)</t>
  </si>
  <si>
    <t>=WENN(ODER(ISTFEHLER(K34*$C$19/$C$16),TEIL(B34,1,4)&lt;&gt;"WPL:"),0,K34*$C$19/$C$16)</t>
  </si>
  <si>
    <t>=WENN(ODER(ISTFEHLER(L34*$C$19/$C$16),TEIL(B34,1,4)&lt;&gt;"WPL:"),0,K34*H34*$C$19/$C$16)</t>
  </si>
  <si>
    <t>=WENN(ODER(ISTFEHLER(K34*$C$20/L78),TEIL(B34,1,4)&lt;&gt;"WPL:"),0,K34*$C$20/L78)</t>
  </si>
  <si>
    <t>=WENN(ODER(ISTFEHLER(K34*H34/L78*$C$20),TEIL(B34,1,4)&lt;&gt;"WPL:"),0,K34*H34/L78*$C$20)</t>
  </si>
  <si>
    <t>Telekom.</t>
  </si>
  <si>
    <t>12</t>
  </si>
  <si>
    <t>DAIMLER AG-REGISTERED SHARES</t>
  </si>
  <si>
    <t>DE0007100000</t>
  </si>
  <si>
    <t>DAIGn.DE</t>
  </si>
  <si>
    <t>Daimler AG</t>
  </si>
  <si>
    <t>=WENN(ODER(ISTFEHLER(K35*$C$19/$C$16),IDENTISCH(TEIL(B35,1,4),"WPL:")),0,K35*$C$19/$C$16)</t>
  </si>
  <si>
    <t>=WENN(ISTFEHLER(L35*$C$19/$C$16),0,L35*$C$19/$C$16)</t>
  </si>
  <si>
    <t>=WENN(ODER(ISTFEHLER(K35*$C$20/L78),IDENTISCH(TEIL(B35,1,4),"WPL:")),0,K35*$C$20/L78)</t>
  </si>
  <si>
    <t>=WENN(ISTFEHLER(N35*$C$20),0,N35*$C$20/100)</t>
  </si>
  <si>
    <t>=WENN(ODER(ISTFEHLER(K35*$C$19/$C$16),TEIL(B35,1,4)&lt;&gt;"WPL:"),0,K35*$C$19/$C$16)</t>
  </si>
  <si>
    <t>=WENN(ODER(ISTFEHLER(L35*$C$19/$C$16),TEIL(B35,1,4)&lt;&gt;"WPL:"),0,K35*H35*$C$19/$C$16)</t>
  </si>
  <si>
    <t>=WENN(ODER(ISTFEHLER(K35*$C$20/L78),TEIL(B35,1,4)&lt;&gt;"WPL:"),0,K35*$C$20/L78)</t>
  </si>
  <si>
    <t>=WENN(ODER(ISTFEHLER(K35*H35/L78*$C$20),TEIL(B35,1,4)&lt;&gt;"WPL:"),0,K35*H35/L78*$C$20)</t>
  </si>
  <si>
    <t>Automobile &amp; Zubehör</t>
  </si>
  <si>
    <t>13</t>
  </si>
  <si>
    <t>SAP SE</t>
  </si>
  <si>
    <t>DE0007164600</t>
  </si>
  <si>
    <t>SAPG.DE</t>
  </si>
  <si>
    <t>=WENN(ODER(ISTFEHLER(K36*$C$19/$C$16),IDENTISCH(TEIL(B36,1,4),"WPL:")),0,K36*$C$19/$C$16)</t>
  </si>
  <si>
    <t>=WENN(ISTFEHLER(L36*$C$19/$C$16),0,L36*$C$19/$C$16)</t>
  </si>
  <si>
    <t>=WENN(ODER(ISTFEHLER(K36*$C$20/L78),IDENTISCH(TEIL(B36,1,4),"WPL:")),0,K36*$C$20/L78)</t>
  </si>
  <si>
    <t>=WENN(ISTFEHLER(N36*$C$20),0,N36*$C$20/100)</t>
  </si>
  <si>
    <t>=WENN(ODER(ISTFEHLER(K36*$C$19/$C$16),TEIL(B36,1,4)&lt;&gt;"WPL:"),0,K36*$C$19/$C$16)</t>
  </si>
  <si>
    <t>=WENN(ODER(ISTFEHLER(L36*$C$19/$C$16),TEIL(B36,1,4)&lt;&gt;"WPL:"),0,K36*H36*$C$19/$C$16)</t>
  </si>
  <si>
    <t>=WENN(ODER(ISTFEHLER(K36*$C$20/L78),TEIL(B36,1,4)&lt;&gt;"WPL:"),0,K36*$C$20/L78)</t>
  </si>
  <si>
    <t>=WENN(ODER(ISTFEHLER(K36*H36/L78*$C$20),TEIL(B36,1,4)&lt;&gt;"WPL:"),0,K36*H36/L78*$C$20)</t>
  </si>
  <si>
    <t>Technologie</t>
  </si>
  <si>
    <t>14</t>
  </si>
  <si>
    <t>SIEMENS AG-REG</t>
  </si>
  <si>
    <t>DE0007236101</t>
  </si>
  <si>
    <t>SIEGn.DE</t>
  </si>
  <si>
    <t>Siemens AG</t>
  </si>
  <si>
    <t>=WENN(ODER(ISTFEHLER(K37*$C$19/$C$16),IDENTISCH(TEIL(B37,1,4),"WPL:")),0,K37*$C$19/$C$16)</t>
  </si>
  <si>
    <t>=WENN(ISTFEHLER(L37*$C$19/$C$16),0,L37*$C$19/$C$16)</t>
  </si>
  <si>
    <t>=WENN(ODER(ISTFEHLER(K37*$C$20/L78),IDENTISCH(TEIL(B37,1,4),"WPL:")),0,K37*$C$20/L78)</t>
  </si>
  <si>
    <t>=WENN(ISTFEHLER(N37*$C$20),0,N37*$C$20/100)</t>
  </si>
  <si>
    <t>=WENN(ODER(ISTFEHLER(K37*$C$19/$C$16),TEIL(B37,1,4)&lt;&gt;"WPL:"),0,K37*$C$19/$C$16)</t>
  </si>
  <si>
    <t>=WENN(ODER(ISTFEHLER(L37*$C$19/$C$16),TEIL(B37,1,4)&lt;&gt;"WPL:"),0,K37*H37*$C$19/$C$16)</t>
  </si>
  <si>
    <t>=WENN(ODER(ISTFEHLER(K37*$C$20/L78),TEIL(B37,1,4)&lt;&gt;"WPL:"),0,K37*$C$20/L78)</t>
  </si>
  <si>
    <t>=WENN(ODER(ISTFEHLER(K37*H37/L78*$C$20),TEIL(B37,1,4)&lt;&gt;"WPL:"),0,K37*H37/L78*$C$20)</t>
  </si>
  <si>
    <t>15</t>
  </si>
  <si>
    <t>ALLIANZ SE-REG</t>
  </si>
  <si>
    <t>DE0008404005</t>
  </si>
  <si>
    <t>ALVG.DE</t>
  </si>
  <si>
    <t>Allianz SE</t>
  </si>
  <si>
    <t>=WENN(ODER(ISTFEHLER(K38*$C$19/$C$16),IDENTISCH(TEIL(B38,1,4),"WPL:")),0,K38*$C$19/$C$16)</t>
  </si>
  <si>
    <t>=WENN(ISTFEHLER(L38*$C$19/$C$16),0,L38*$C$19/$C$16)</t>
  </si>
  <si>
    <t>=WENN(ODER(ISTFEHLER(K38*$C$20/L78),IDENTISCH(TEIL(B38,1,4),"WPL:")),0,K38*$C$20/L78)</t>
  </si>
  <si>
    <t>=WENN(ISTFEHLER(N38*$C$20),0,N38*$C$20/100)</t>
  </si>
  <si>
    <t>=WENN(ODER(ISTFEHLER(K38*$C$19/$C$16),TEIL(B38,1,4)&lt;&gt;"WPL:"),0,K38*$C$19/$C$16)</t>
  </si>
  <si>
    <t>=WENN(ODER(ISTFEHLER(L38*$C$19/$C$16),TEIL(B38,1,4)&lt;&gt;"WPL:"),0,K38*H38*$C$19/$C$16)</t>
  </si>
  <si>
    <t>=WENN(ODER(ISTFEHLER(K38*$C$20/L78),TEIL(B38,1,4)&lt;&gt;"WPL:"),0,K38*$C$20/L78)</t>
  </si>
  <si>
    <t>=WENN(ODER(ISTFEHLER(K38*H38/L78*$C$20),TEIL(B38,1,4)&lt;&gt;"WPL:"),0,K38*H38/L78*$C$20)</t>
  </si>
  <si>
    <t>16</t>
  </si>
  <si>
    <t>BASF SE</t>
  </si>
  <si>
    <t>DE000BASF111</t>
  </si>
  <si>
    <t>BASFn.DE</t>
  </si>
  <si>
    <t>=WENN(ODER(ISTFEHLER(K39*$C$19/$C$16),IDENTISCH(TEIL(B39,1,4),"WPL:")),0,K39*$C$19/$C$16)</t>
  </si>
  <si>
    <t>=WENN(ISTFEHLER(L39*$C$19/$C$16),0,L39*$C$19/$C$16)</t>
  </si>
  <si>
    <t>=WENN(ODER(ISTFEHLER(K39*$C$20/L78),IDENTISCH(TEIL(B39,1,4),"WPL:")),0,K39*$C$20/L78)</t>
  </si>
  <si>
    <t>=WENN(ISTFEHLER(N39*$C$20),0,N39*$C$20/100)</t>
  </si>
  <si>
    <t>=WENN(ODER(ISTFEHLER(K39*$C$19/$C$16),TEIL(B39,1,4)&lt;&gt;"WPL:"),0,K39*$C$19/$C$16)</t>
  </si>
  <si>
    <t>=WENN(ODER(ISTFEHLER(L39*$C$19/$C$16),TEIL(B39,1,4)&lt;&gt;"WPL:"),0,K39*H39*$C$19/$C$16)</t>
  </si>
  <si>
    <t>=WENN(ODER(ISTFEHLER(K39*$C$20/L78),TEIL(B39,1,4)&lt;&gt;"WPL:"),0,K39*$C$20/L78)</t>
  </si>
  <si>
    <t>=WENN(ODER(ISTFEHLER(K39*H39/L78*$C$20),TEIL(B39,1,4)&lt;&gt;"WPL:"),0,K39*H39/L78*$C$20)</t>
  </si>
  <si>
    <t>17</t>
  </si>
  <si>
    <t>BAYER AG-REG</t>
  </si>
  <si>
    <t>DE000BAY0017</t>
  </si>
  <si>
    <t>BAYGn.DE</t>
  </si>
  <si>
    <t>Bayer AG</t>
  </si>
  <si>
    <t>=WENN(ODER(ISTFEHLER(K40*$C$19/$C$16),IDENTISCH(TEIL(B40,1,4),"WPL:")),0,K40*$C$19/$C$16)</t>
  </si>
  <si>
    <t>=WENN(ISTFEHLER(L40*$C$19/$C$16),0,L40*$C$19/$C$16)</t>
  </si>
  <si>
    <t>=WENN(ODER(ISTFEHLER(K40*$C$20/L78),IDENTISCH(TEIL(B40,1,4),"WPL:")),0,K40*$C$20/L78)</t>
  </si>
  <si>
    <t>=WENN(ISTFEHLER(N40*$C$20),0,N40*$C$20/100)</t>
  </si>
  <si>
    <t>=WENN(ODER(ISTFEHLER(K40*$C$19/$C$16),TEIL(B40,1,4)&lt;&gt;"WPL:"),0,K40*$C$19/$C$16)</t>
  </si>
  <si>
    <t>=WENN(ODER(ISTFEHLER(L40*$C$19/$C$16),TEIL(B40,1,4)&lt;&gt;"WPL:"),0,K40*H40*$C$19/$C$16)</t>
  </si>
  <si>
    <t>=WENN(ODER(ISTFEHLER(K40*$C$20/L78),TEIL(B40,1,4)&lt;&gt;"WPL:"),0,K40*$C$20/L78)</t>
  </si>
  <si>
    <t>=WENN(ODER(ISTFEHLER(K40*H40/L78*$C$20),TEIL(B40,1,4)&lt;&gt;"WPL:"),0,K40*H40/L78*$C$20)</t>
  </si>
  <si>
    <t>18</t>
  </si>
  <si>
    <t>NOVO NORDISK A/S-B</t>
  </si>
  <si>
    <t>DK0060534915</t>
  </si>
  <si>
    <t>NOVOb.CO</t>
  </si>
  <si>
    <t>Novo-Nordisk AS</t>
  </si>
  <si>
    <t>Dänemark</t>
  </si>
  <si>
    <t>DKK</t>
  </si>
  <si>
    <t>=WENN(ODER(ISTFEHLER(K41*$C$19/$C$16),IDENTISCH(TEIL(B41,1,4),"WPL:")),0,K41*$C$19/$C$16)</t>
  </si>
  <si>
    <t>=WENN(ISTFEHLER(L41*$C$19/$C$16),0,L41*$C$19/$C$16)</t>
  </si>
  <si>
    <t>=WENN(ODER(ISTFEHLER(K41*$C$20/L78),IDENTISCH(TEIL(B41,1,4),"WPL:")),0,K41*$C$20/L78)</t>
  </si>
  <si>
    <t>=WENN(ISTFEHLER(N41*$C$20),0,N41*$C$20/100)</t>
  </si>
  <si>
    <t>=WENN(ODER(ISTFEHLER(K41*$C$19/$C$16),TEIL(B41,1,4)&lt;&gt;"WPL:"),0,K41*$C$19/$C$16)</t>
  </si>
  <si>
    <t>=WENN(ODER(ISTFEHLER(L41*$C$19/$C$16),TEIL(B41,1,4)&lt;&gt;"WPL:"),0,K41*H41*$C$19/$C$16)</t>
  </si>
  <si>
    <t>=WENN(ODER(ISTFEHLER(K41*$C$20/L78),TEIL(B41,1,4)&lt;&gt;"WPL:"),0,K41*$C$20/L78)</t>
  </si>
  <si>
    <t>=WENN(ODER(ISTFEHLER(K41*H41/L78*$C$20),TEIL(B41,1,4)&lt;&gt;"WPL:"),0,K41*H41/L78*$C$20)</t>
  </si>
  <si>
    <t>19</t>
  </si>
  <si>
    <t>BANCO BILBAO VIZCAYA ARGENTA</t>
  </si>
  <si>
    <t>ES0113211835</t>
  </si>
  <si>
    <t>BBVA.MC</t>
  </si>
  <si>
    <t>Banco Bilbao Vizcaya Argent.</t>
  </si>
  <si>
    <t>Spanien</t>
  </si>
  <si>
    <t>=WENN(ODER(ISTFEHLER(K42*$C$19/$C$16),IDENTISCH(TEIL(B42,1,4),"WPL:")),0,K42*$C$19/$C$16)</t>
  </si>
  <si>
    <t>=WENN(ISTFEHLER(L42*$C$19/$C$16),0,L42*$C$19/$C$16)</t>
  </si>
  <si>
    <t>=WENN(ODER(ISTFEHLER(K42*$C$20/L78),IDENTISCH(TEIL(B42,1,4),"WPL:")),0,K42*$C$20/L78)</t>
  </si>
  <si>
    <t>=WENN(ISTFEHLER(N42*$C$20),0,N42*$C$20/100)</t>
  </si>
  <si>
    <t>=WENN(ODER(ISTFEHLER(K42*$C$19/$C$16),TEIL(B42,1,4)&lt;&gt;"WPL:"),0,K42*$C$19/$C$16)</t>
  </si>
  <si>
    <t>=WENN(ODER(ISTFEHLER(L42*$C$19/$C$16),TEIL(B42,1,4)&lt;&gt;"WPL:"),0,K42*H42*$C$19/$C$16)</t>
  </si>
  <si>
    <t>=WENN(ODER(ISTFEHLER(K42*$C$20/L78),TEIL(B42,1,4)&lt;&gt;"WPL:"),0,K42*$C$20/L78)</t>
  </si>
  <si>
    <t>=WENN(ODER(ISTFEHLER(K42*H42/L78*$C$20),TEIL(B42,1,4)&lt;&gt;"WPL:"),0,K42*H42/L78*$C$20)</t>
  </si>
  <si>
    <t>20</t>
  </si>
  <si>
    <t>BANCO SANTANDER SA</t>
  </si>
  <si>
    <t>ES0113900J37</t>
  </si>
  <si>
    <t>SAN.MC</t>
  </si>
  <si>
    <t>Banco Santander S.A.</t>
  </si>
  <si>
    <t>=WENN(ODER(ISTFEHLER(K43*$C$19/$C$16),IDENTISCH(TEIL(B43,1,4),"WPL:")),0,K43*$C$19/$C$16)</t>
  </si>
  <si>
    <t>=WENN(ISTFEHLER(L43*$C$19/$C$16),0,L43*$C$19/$C$16)</t>
  </si>
  <si>
    <t>=WENN(ODER(ISTFEHLER(K43*$C$20/L78),IDENTISCH(TEIL(B43,1,4),"WPL:")),0,K43*$C$20/L78)</t>
  </si>
  <si>
    <t>=WENN(ISTFEHLER(N43*$C$20),0,N43*$C$20/100)</t>
  </si>
  <si>
    <t>=WENN(ODER(ISTFEHLER(K43*$C$19/$C$16),TEIL(B43,1,4)&lt;&gt;"WPL:"),0,K43*$C$19/$C$16)</t>
  </si>
  <si>
    <t>=WENN(ODER(ISTFEHLER(L43*$C$19/$C$16),TEIL(B43,1,4)&lt;&gt;"WPL:"),0,K43*H43*$C$19/$C$16)</t>
  </si>
  <si>
    <t>=WENN(ODER(ISTFEHLER(K43*$C$20/L78),TEIL(B43,1,4)&lt;&gt;"WPL:"),0,K43*$C$20/L78)</t>
  </si>
  <si>
    <t>=WENN(ODER(ISTFEHLER(K43*H43/L78*$C$20),TEIL(B43,1,4)&lt;&gt;"WPL:"),0,K43*H43/L78*$C$20)</t>
  </si>
  <si>
    <t>21</t>
  </si>
  <si>
    <t>TELEFONICA SA</t>
  </si>
  <si>
    <t>ES0178430E18</t>
  </si>
  <si>
    <t>TEF.MC</t>
  </si>
  <si>
    <t>Telefónica S.A.</t>
  </si>
  <si>
    <t>=WENN(ODER(ISTFEHLER(K44*$C$19/$C$16),IDENTISCH(TEIL(B44,1,4),"WPL:")),0,K44*$C$19/$C$16)</t>
  </si>
  <si>
    <t>=WENN(ISTFEHLER(L44*$C$19/$C$16),0,L44*$C$19/$C$16)</t>
  </si>
  <si>
    <t>=WENN(ODER(ISTFEHLER(K44*$C$20/L78),IDENTISCH(TEIL(B44,1,4),"WPL:")),0,K44*$C$20/L78)</t>
  </si>
  <si>
    <t>=WENN(ISTFEHLER(N44*$C$20),0,N44*$C$20/100)</t>
  </si>
  <si>
    <t>=WENN(ODER(ISTFEHLER(K44*$C$19/$C$16),TEIL(B44,1,4)&lt;&gt;"WPL:"),0,K44*$C$19/$C$16)</t>
  </si>
  <si>
    <t>=WENN(ODER(ISTFEHLER(L44*$C$19/$C$16),TEIL(B44,1,4)&lt;&gt;"WPL:"),0,K44*H44*$C$19/$C$16)</t>
  </si>
  <si>
    <t>=WENN(ODER(ISTFEHLER(K44*$C$20/L78),TEIL(B44,1,4)&lt;&gt;"WPL:"),0,K44*$C$20/L78)</t>
  </si>
  <si>
    <t>=WENN(ODER(ISTFEHLER(K44*H44/L78*$C$20),TEIL(B44,1,4)&lt;&gt;"WPL:"),0,K44*H44/L78*$C$20)</t>
  </si>
  <si>
    <t>22</t>
  </si>
  <si>
    <t>AIR LIQUIDE SA</t>
  </si>
  <si>
    <t>FR0000120073</t>
  </si>
  <si>
    <t>AIRP.PA</t>
  </si>
  <si>
    <t>Air Liquide-SA Ét.Expl.P.G.Cl.</t>
  </si>
  <si>
    <t>Frankreich</t>
  </si>
  <si>
    <t>=WENN(ODER(ISTFEHLER(K45*$C$19/$C$16),IDENTISCH(TEIL(B45,1,4),"WPL:")),0,K45*$C$19/$C$16)</t>
  </si>
  <si>
    <t>=WENN(ISTFEHLER(L45*$C$19/$C$16),0,L45*$C$19/$C$16)</t>
  </si>
  <si>
    <t>=WENN(ODER(ISTFEHLER(K45*$C$20/L78),IDENTISCH(TEIL(B45,1,4),"WPL:")),0,K45*$C$20/L78)</t>
  </si>
  <si>
    <t>=WENN(ISTFEHLER(N45*$C$20),0,N45*$C$20/100)</t>
  </si>
  <si>
    <t>=WENN(ODER(ISTFEHLER(K45*$C$19/$C$16),TEIL(B45,1,4)&lt;&gt;"WPL:"),0,K45*$C$19/$C$16)</t>
  </si>
  <si>
    <t>=WENN(ODER(ISTFEHLER(L45*$C$19/$C$16),TEIL(B45,1,4)&lt;&gt;"WPL:"),0,K45*H45*$C$19/$C$16)</t>
  </si>
  <si>
    <t>=WENN(ODER(ISTFEHLER(K45*$C$20/L78),TEIL(B45,1,4)&lt;&gt;"WPL:"),0,K45*$C$20/L78)</t>
  </si>
  <si>
    <t>=WENN(ODER(ISTFEHLER(K45*H45/L78*$C$20),TEIL(B45,1,4)&lt;&gt;"WPL:"),0,K45*H45/L78*$C$20)</t>
  </si>
  <si>
    <t>23</t>
  </si>
  <si>
    <t>TOTAL SA</t>
  </si>
  <si>
    <t>FR0000120271</t>
  </si>
  <si>
    <t>TOTF.PA</t>
  </si>
  <si>
    <t>Total S.A.</t>
  </si>
  <si>
    <t>=WENN(ODER(ISTFEHLER(K46*$C$19/$C$16),IDENTISCH(TEIL(B46,1,4),"WPL:")),0,K46*$C$19/$C$16)</t>
  </si>
  <si>
    <t>=WENN(ISTFEHLER(L46*$C$19/$C$16),0,L46*$C$19/$C$16)</t>
  </si>
  <si>
    <t>=WENN(ODER(ISTFEHLER(K46*$C$20/L78),IDENTISCH(TEIL(B46,1,4),"WPL:")),0,K46*$C$20/L78)</t>
  </si>
  <si>
    <t>=WENN(ISTFEHLER(N46*$C$20),0,N46*$C$20/100)</t>
  </si>
  <si>
    <t>=WENN(ODER(ISTFEHLER(K46*$C$19/$C$16),TEIL(B46,1,4)&lt;&gt;"WPL:"),0,K46*$C$19/$C$16)</t>
  </si>
  <si>
    <t>=WENN(ODER(ISTFEHLER(L46*$C$19/$C$16),TEIL(B46,1,4)&lt;&gt;"WPL:"),0,K46*H46*$C$19/$C$16)</t>
  </si>
  <si>
    <t>=WENN(ODER(ISTFEHLER(K46*$C$20/L78),TEIL(B46,1,4)&lt;&gt;"WPL:"),0,K46*$C$20/L78)</t>
  </si>
  <si>
    <t>=WENN(ODER(ISTFEHLER(K46*H46/L78*$C$20),TEIL(B46,1,4)&lt;&gt;"WPL:"),0,K46*H46/L78*$C$20)</t>
  </si>
  <si>
    <t>Öl &amp; Gas</t>
  </si>
  <si>
    <t>24</t>
  </si>
  <si>
    <t>LOREAL</t>
  </si>
  <si>
    <t>FR0000120321</t>
  </si>
  <si>
    <t>OREP.PA</t>
  </si>
  <si>
    <t>Oréal S.A., L"</t>
  </si>
  <si>
    <t>=WENN(ODER(ISTFEHLER(K47*$C$19/$C$16),IDENTISCH(TEIL(B47,1,4),"WPL:")),0,K47*$C$19/$C$16)</t>
  </si>
  <si>
    <t>=WENN(ISTFEHLER(L47*$C$19/$C$16),0,L47*$C$19/$C$16)</t>
  </si>
  <si>
    <t>=WENN(ODER(ISTFEHLER(K47*$C$20/L78),IDENTISCH(TEIL(B47,1,4),"WPL:")),0,K47*$C$20/L78)</t>
  </si>
  <si>
    <t>=WENN(ISTFEHLER(N47*$C$20),0,N47*$C$20/100)</t>
  </si>
  <si>
    <t>=WENN(ODER(ISTFEHLER(K47*$C$19/$C$16),TEIL(B47,1,4)&lt;&gt;"WPL:"),0,K47*$C$19/$C$16)</t>
  </si>
  <si>
    <t>=WENN(ODER(ISTFEHLER(L47*$C$19/$C$16),TEIL(B47,1,4)&lt;&gt;"WPL:"),0,K47*H47*$C$19/$C$16)</t>
  </si>
  <si>
    <t>=WENN(ODER(ISTFEHLER(K47*$C$20/L78),TEIL(B47,1,4)&lt;&gt;"WPL:"),0,K47*$C$20/L78)</t>
  </si>
  <si>
    <t>=WENN(ODER(ISTFEHLER(K47*H47/L78*$C$20),TEIL(B47,1,4)&lt;&gt;"WPL:"),0,K47*H47/L78*$C$20)</t>
  </si>
  <si>
    <t>Konsumgüter &amp; Haushaltswaren</t>
  </si>
  <si>
    <t>25</t>
  </si>
  <si>
    <t>SANOFI</t>
  </si>
  <si>
    <t>FR0000120578</t>
  </si>
  <si>
    <t>SASY.PA</t>
  </si>
  <si>
    <t>Sanofi S.A.</t>
  </si>
  <si>
    <t>=WENN(ODER(ISTFEHLER(K48*$C$19/$C$16),IDENTISCH(TEIL(B48,1,4),"WPL:")),0,K48*$C$19/$C$16)</t>
  </si>
  <si>
    <t>=WENN(ISTFEHLER(L48*$C$19/$C$16),0,L48*$C$19/$C$16)</t>
  </si>
  <si>
    <t>=WENN(ODER(ISTFEHLER(K48*$C$20/L78),IDENTISCH(TEIL(B48,1,4),"WPL:")),0,K48*$C$20/L78)</t>
  </si>
  <si>
    <t>=WENN(ISTFEHLER(N48*$C$20),0,N48*$C$20/100)</t>
  </si>
  <si>
    <t>=WENN(ODER(ISTFEHLER(K48*$C$19/$C$16),TEIL(B48,1,4)&lt;&gt;"WPL:"),0,K48*$C$19/$C$16)</t>
  </si>
  <si>
    <t>=WENN(ODER(ISTFEHLER(L48*$C$19/$C$16),TEIL(B48,1,4)&lt;&gt;"WPL:"),0,K48*H48*$C$19/$C$16)</t>
  </si>
  <si>
    <t>=WENN(ODER(ISTFEHLER(K48*$C$20/L78),TEIL(B48,1,4)&lt;&gt;"WPL:"),0,K48*$C$20/L78)</t>
  </si>
  <si>
    <t>=WENN(ODER(ISTFEHLER(K48*H48/L78*$C$20),TEIL(B48,1,4)&lt;&gt;"WPL:"),0,K48*H48/L78*$C$20)</t>
  </si>
  <si>
    <t>26</t>
  </si>
  <si>
    <t>AXA SA</t>
  </si>
  <si>
    <t>FR0000120628</t>
  </si>
  <si>
    <t>AXAF.PA</t>
  </si>
  <si>
    <t>AXA S.A.</t>
  </si>
  <si>
    <t>=WENN(ODER(ISTFEHLER(K49*$C$19/$C$16),IDENTISCH(TEIL(B49,1,4),"WPL:")),0,K49*$C$19/$C$16)</t>
  </si>
  <si>
    <t>=WENN(ISTFEHLER(L49*$C$19/$C$16),0,L49*$C$19/$C$16)</t>
  </si>
  <si>
    <t>=WENN(ODER(ISTFEHLER(K49*$C$20/L78),IDENTISCH(TEIL(B49,1,4),"WPL:")),0,K49*$C$20/L78)</t>
  </si>
  <si>
    <t>=WENN(ISTFEHLER(N49*$C$20),0,N49*$C$20/100)</t>
  </si>
  <si>
    <t>=WENN(ODER(ISTFEHLER(K49*$C$19/$C$16),TEIL(B49,1,4)&lt;&gt;"WPL:"),0,K49*$C$19/$C$16)</t>
  </si>
  <si>
    <t>=WENN(ODER(ISTFEHLER(L49*$C$19/$C$16),TEIL(B49,1,4)&lt;&gt;"WPL:"),0,K49*H49*$C$19/$C$16)</t>
  </si>
  <si>
    <t>=WENN(ODER(ISTFEHLER(K49*$C$20/L78),TEIL(B49,1,4)&lt;&gt;"WPL:"),0,K49*$C$20/L78)</t>
  </si>
  <si>
    <t>=WENN(ODER(ISTFEHLER(K49*H49/L78*$C$20),TEIL(B49,1,4)&lt;&gt;"WPL:"),0,K49*H49/L78*$C$20)</t>
  </si>
  <si>
    <t>27</t>
  </si>
  <si>
    <t>LVMH MOET HENNESSY LOUIS VUI</t>
  </si>
  <si>
    <t>FR0000121014</t>
  </si>
  <si>
    <t>LVMH.PA</t>
  </si>
  <si>
    <t>LVMH Moët Henn. L. Vuitton SE</t>
  </si>
  <si>
    <t>=WENN(ODER(ISTFEHLER(K50*$C$19/$C$16),IDENTISCH(TEIL(B50,1,4),"WPL:")),0,K50*$C$19/$C$16)</t>
  </si>
  <si>
    <t>=WENN(ISTFEHLER(L50*$C$19/$C$16),0,L50*$C$19/$C$16)</t>
  </si>
  <si>
    <t>=WENN(ODER(ISTFEHLER(K50*$C$20/L78),IDENTISCH(TEIL(B50,1,4),"WPL:")),0,K50*$C$20/L78)</t>
  </si>
  <si>
    <t>=WENN(ISTFEHLER(N50*$C$20),0,N50*$C$20/100)</t>
  </si>
  <si>
    <t>=WENN(ODER(ISTFEHLER(K50*$C$19/$C$16),TEIL(B50,1,4)&lt;&gt;"WPL:"),0,K50*$C$19/$C$16)</t>
  </si>
  <si>
    <t>=WENN(ODER(ISTFEHLER(L50*$C$19/$C$16),TEIL(B50,1,4)&lt;&gt;"WPL:"),0,K50*H50*$C$19/$C$16)</t>
  </si>
  <si>
    <t>=WENN(ODER(ISTFEHLER(K50*$C$20/L78),TEIL(B50,1,4)&lt;&gt;"WPL:"),0,K50*$C$20/L78)</t>
  </si>
  <si>
    <t>=WENN(ODER(ISTFEHLER(K50*H50/L78*$C$20),TEIL(B50,1,4)&lt;&gt;"WPL:"),0,K50*H50/L78*$C$20)</t>
  </si>
  <si>
    <t>28</t>
  </si>
  <si>
    <t>SCHNEIDER ELECTRIC SE</t>
  </si>
  <si>
    <t>FR0000121972</t>
  </si>
  <si>
    <t>SCHN.PA</t>
  </si>
  <si>
    <t>Schneider Electric SE</t>
  </si>
  <si>
    <t>=WENN(ODER(ISTFEHLER(K51*$C$19/$C$16),IDENTISCH(TEIL(B51,1,4),"WPL:")),0,K51*$C$19/$C$16)</t>
  </si>
  <si>
    <t>=WENN(ISTFEHLER(L51*$C$19/$C$16),0,L51*$C$19/$C$16)</t>
  </si>
  <si>
    <t>=WENN(ODER(ISTFEHLER(K51*$C$20/L78),IDENTISCH(TEIL(B51,1,4),"WPL:")),0,K51*$C$20/L78)</t>
  </si>
  <si>
    <t>=WENN(ISTFEHLER(N51*$C$20),0,N51*$C$20/100)</t>
  </si>
  <si>
    <t>=WENN(ODER(ISTFEHLER(K51*$C$19/$C$16),TEIL(B51,1,4)&lt;&gt;"WPL:"),0,K51*$C$19/$C$16)</t>
  </si>
  <si>
    <t>=WENN(ODER(ISTFEHLER(L51*$C$19/$C$16),TEIL(B51,1,4)&lt;&gt;"WPL:"),0,K51*H51*$C$19/$C$16)</t>
  </si>
  <si>
    <t>=WENN(ODER(ISTFEHLER(K51*$C$20/L78),TEIL(B51,1,4)&lt;&gt;"WPL:"),0,K51*$C$20/L78)</t>
  </si>
  <si>
    <t>=WENN(ODER(ISTFEHLER(K51*H51/L78*$C$20),TEIL(B51,1,4)&lt;&gt;"WPL:"),0,K51*H51/L78*$C$20)</t>
  </si>
  <si>
    <t>29</t>
  </si>
  <si>
    <t>VINCI SA</t>
  </si>
  <si>
    <t>FR0000125486</t>
  </si>
  <si>
    <t>SGEF.PA</t>
  </si>
  <si>
    <t>VINCI S.A.</t>
  </si>
  <si>
    <t>=WENN(ODER(ISTFEHLER(K52*$C$19/$C$16),IDENTISCH(TEIL(B52,1,4),"WPL:")),0,K52*$C$19/$C$16)</t>
  </si>
  <si>
    <t>=WENN(ISTFEHLER(L52*$C$19/$C$16),0,L52*$C$19/$C$16)</t>
  </si>
  <si>
    <t>=WENN(ODER(ISTFEHLER(K52*$C$20/L78),IDENTISCH(TEIL(B52,1,4),"WPL:")),0,K52*$C$20/L78)</t>
  </si>
  <si>
    <t>=WENN(ISTFEHLER(N52*$C$20),0,N52*$C$20/100)</t>
  </si>
  <si>
    <t>=WENN(ODER(ISTFEHLER(K52*$C$19/$C$16),TEIL(B52,1,4)&lt;&gt;"WPL:"),0,K52*$C$19/$C$16)</t>
  </si>
  <si>
    <t>=WENN(ODER(ISTFEHLER(L52*$C$19/$C$16),TEIL(B52,1,4)&lt;&gt;"WPL:"),0,K52*H52*$C$19/$C$16)</t>
  </si>
  <si>
    <t>=WENN(ODER(ISTFEHLER(K52*$C$20/L78),TEIL(B52,1,4)&lt;&gt;"WPL:"),0,K52*$C$20/L78)</t>
  </si>
  <si>
    <t>=WENN(ODER(ISTFEHLER(K52*H52/L78*$C$20),TEIL(B52,1,4)&lt;&gt;"WPL:"),0,K52*H52/L78*$C$20)</t>
  </si>
  <si>
    <t>Bau &amp; Werkstoffe</t>
  </si>
  <si>
    <t>30</t>
  </si>
  <si>
    <t>BNP PARIBAS</t>
  </si>
  <si>
    <t>FR0000131104</t>
  </si>
  <si>
    <t>BNPP.PA</t>
  </si>
  <si>
    <t>BNP Paribas S.A.</t>
  </si>
  <si>
    <t>=WENN(ODER(ISTFEHLER(K53*$C$19/$C$16),IDENTISCH(TEIL(B53,1,4),"WPL:")),0,K53*$C$19/$C$16)</t>
  </si>
  <si>
    <t>=WENN(ISTFEHLER(L53*$C$19/$C$16),0,L53*$C$19/$C$16)</t>
  </si>
  <si>
    <t>=WENN(ODER(ISTFEHLER(K53*$C$20/L78),IDENTISCH(TEIL(B53,1,4),"WPL:")),0,K53*$C$20/L78)</t>
  </si>
  <si>
    <t>=WENN(ISTFEHLER(N53*$C$20),0,N53*$C$20/100)</t>
  </si>
  <si>
    <t>=WENN(ODER(ISTFEHLER(K53*$C$19/$C$16),TEIL(B53,1,4)&lt;&gt;"WPL:"),0,K53*$C$19/$C$16)</t>
  </si>
  <si>
    <t>=WENN(ODER(ISTFEHLER(L53*$C$19/$C$16),TEIL(B53,1,4)&lt;&gt;"WPL:"),0,K53*H53*$C$19/$C$16)</t>
  </si>
  <si>
    <t>=WENN(ODER(ISTFEHLER(K53*$C$20/L78),TEIL(B53,1,4)&lt;&gt;"WPL:"),0,K53*$C$20/L78)</t>
  </si>
  <si>
    <t>=WENN(ODER(ISTFEHLER(K53*H53/L78*$C$20),TEIL(B53,1,4)&lt;&gt;"WPL:"),0,K53*H53/L78*$C$20)</t>
  </si>
  <si>
    <t>31</t>
  </si>
  <si>
    <t>DIAGEO PLC</t>
  </si>
  <si>
    <t>GB0002374006</t>
  </si>
  <si>
    <t>DGE.L</t>
  </si>
  <si>
    <t>Diageo PLC</t>
  </si>
  <si>
    <t>Grossbritannien</t>
  </si>
  <si>
    <t>GBP</t>
  </si>
  <si>
    <t>=WENN(ODER(ISTFEHLER(K54*$C$19/$C$16),IDENTISCH(TEIL(B54,1,4),"WPL:")),0,K54*$C$19/$C$16)</t>
  </si>
  <si>
    <t>=WENN(ISTFEHLER(L54*$C$19/$C$16),0,L54*$C$19/$C$16)</t>
  </si>
  <si>
    <t>=WENN(ODER(ISTFEHLER(K54*$C$20/L78),IDENTISCH(TEIL(B54,1,4),"WPL:")),0,K54*$C$20/L78)</t>
  </si>
  <si>
    <t>=WENN(ISTFEHLER(N54*$C$20),0,N54*$C$20/100)</t>
  </si>
  <si>
    <t>=WENN(ODER(ISTFEHLER(K54*$C$19/$C$16),TEIL(B54,1,4)&lt;&gt;"WPL:"),0,K54*$C$19/$C$16)</t>
  </si>
  <si>
    <t>=WENN(ODER(ISTFEHLER(L54*$C$19/$C$16),TEIL(B54,1,4)&lt;&gt;"WPL:"),0,K54*H54*$C$19/$C$16)</t>
  </si>
  <si>
    <t>=WENN(ODER(ISTFEHLER(K54*$C$20/L78),TEIL(B54,1,4)&lt;&gt;"WPL:"),0,K54*$C$20/L78)</t>
  </si>
  <si>
    <t>=WENN(ODER(ISTFEHLER(K54*H54/L78*$C$20),TEIL(B54,1,4)&lt;&gt;"WPL:"),0,K54*H54/L78*$C$20)</t>
  </si>
  <si>
    <t>32</t>
  </si>
  <si>
    <t>BRITISH AMERICAN TOBACCO PLC</t>
  </si>
  <si>
    <t>GB0002875804</t>
  </si>
  <si>
    <t>BATS.L</t>
  </si>
  <si>
    <t>British American Tobacco PLC</t>
  </si>
  <si>
    <t>=WENN(ODER(ISTFEHLER(K55*$C$19/$C$16),IDENTISCH(TEIL(B55,1,4),"WPL:")),0,K55*$C$19/$C$16)</t>
  </si>
  <si>
    <t>=WENN(ISTFEHLER(L55*$C$19/$C$16),0,L55*$C$19/$C$16)</t>
  </si>
  <si>
    <t>=WENN(ODER(ISTFEHLER(K55*$C$20/L78),IDENTISCH(TEIL(B55,1,4),"WPL:")),0,K55*$C$20/L78)</t>
  </si>
  <si>
    <t>=WENN(ISTFEHLER(N55*$C$20),0,N55*$C$20/100)</t>
  </si>
  <si>
    <t>=WENN(ODER(ISTFEHLER(K55*$C$19/$C$16),TEIL(B55,1,4)&lt;&gt;"WPL:"),0,K55*$C$19/$C$16)</t>
  </si>
  <si>
    <t>=WENN(ODER(ISTFEHLER(L55*$C$19/$C$16),TEIL(B55,1,4)&lt;&gt;"WPL:"),0,K55*H55*$C$19/$C$16)</t>
  </si>
  <si>
    <t>=WENN(ODER(ISTFEHLER(K55*$C$20/L78),TEIL(B55,1,4)&lt;&gt;"WPL:"),0,K55*$C$20/L78)</t>
  </si>
  <si>
    <t>=WENN(ODER(ISTFEHLER(K55*H55/L78*$C$20),TEIL(B55,1,4)&lt;&gt;"WPL:"),0,K55*H55/L78*$C$20)</t>
  </si>
  <si>
    <t>33</t>
  </si>
  <si>
    <t>IMPERIAL BRANDS PLC</t>
  </si>
  <si>
    <t>GB0004544929</t>
  </si>
  <si>
    <t>IMB.L</t>
  </si>
  <si>
    <t>Imperial Brands PLC</t>
  </si>
  <si>
    <t>=WENN(ODER(ISTFEHLER(K56*$C$19/$C$16),IDENTISCH(TEIL(B56,1,4),"WPL:")),0,K56*$C$19/$C$16)</t>
  </si>
  <si>
    <t>=WENN(ISTFEHLER(L56*$C$19/$C$16),0,L56*$C$19/$C$16)</t>
  </si>
  <si>
    <t>=WENN(ODER(ISTFEHLER(K56*$C$20/L78),IDENTISCH(TEIL(B56,1,4),"WPL:")),0,K56*$C$20/L78)</t>
  </si>
  <si>
    <t>=WENN(ISTFEHLER(N56*$C$20),0,N56*$C$20/100)</t>
  </si>
  <si>
    <t>=WENN(ODER(ISTFEHLER(K56*$C$19/$C$16),TEIL(B56,1,4)&lt;&gt;"WPL:"),0,K56*$C$19/$C$16)</t>
  </si>
  <si>
    <t>=WENN(ODER(ISTFEHLER(L56*$C$19/$C$16),TEIL(B56,1,4)&lt;&gt;"WPL:"),0,K56*H56*$C$19/$C$16)</t>
  </si>
  <si>
    <t>=WENN(ODER(ISTFEHLER(K56*$C$20/L78),TEIL(B56,1,4)&lt;&gt;"WPL:"),0,K56*$C$20/L78)</t>
  </si>
  <si>
    <t>=WENN(ODER(ISTFEHLER(K56*H56/L78*$C$20),TEIL(B56,1,4)&lt;&gt;"WPL:"),0,K56*H56/L78*$C$20)</t>
  </si>
  <si>
    <t>34</t>
  </si>
  <si>
    <t>HSBC HOLDINGS PLC</t>
  </si>
  <si>
    <t>GB0005405286</t>
  </si>
  <si>
    <t>HSBA.L</t>
  </si>
  <si>
    <t>HSBC Holdings PLC</t>
  </si>
  <si>
    <t>=WENN(ODER(ISTFEHLER(K57*$C$19/$C$16),IDENTISCH(TEIL(B57,1,4),"WPL:")),0,K57*$C$19/$C$16)</t>
  </si>
  <si>
    <t>=WENN(ISTFEHLER(L57*$C$19/$C$16),0,L57*$C$19/$C$16)</t>
  </si>
  <si>
    <t>=WENN(ODER(ISTFEHLER(K57*$C$20/L78),IDENTISCH(TEIL(B57,1,4),"WPL:")),0,K57*$C$20/L78)</t>
  </si>
  <si>
    <t>=WENN(ISTFEHLER(N57*$C$20),0,N57*$C$20/100)</t>
  </si>
  <si>
    <t>=WENN(ODER(ISTFEHLER(K57*$C$19/$C$16),TEIL(B57,1,4)&lt;&gt;"WPL:"),0,K57*$C$19/$C$16)</t>
  </si>
  <si>
    <t>=WENN(ODER(ISTFEHLER(L57*$C$19/$C$16),TEIL(B57,1,4)&lt;&gt;"WPL:"),0,K57*H57*$C$19/$C$16)</t>
  </si>
  <si>
    <t>=WENN(ODER(ISTFEHLER(K57*$C$20/L78),TEIL(B57,1,4)&lt;&gt;"WPL:"),0,K57*$C$20/L78)</t>
  </si>
  <si>
    <t>=WENN(ODER(ISTFEHLER(K57*H57/L78*$C$20),TEIL(B57,1,4)&lt;&gt;"WPL:"),0,K57*H57/L78*$C$20)</t>
  </si>
  <si>
    <t>35</t>
  </si>
  <si>
    <t>PRUDENTIAL PLC</t>
  </si>
  <si>
    <t>GB0007099541</t>
  </si>
  <si>
    <t>PRU.L</t>
  </si>
  <si>
    <t>Prudential PLC</t>
  </si>
  <si>
    <t>=WENN(ODER(ISTFEHLER(K58*$C$19/$C$16),IDENTISCH(TEIL(B58,1,4),"WPL:")),0,K58*$C$19/$C$16)</t>
  </si>
  <si>
    <t>=WENN(ISTFEHLER(L58*$C$19/$C$16),0,L58*$C$19/$C$16)</t>
  </si>
  <si>
    <t>=WENN(ODER(ISTFEHLER(K58*$C$20/L78),IDENTISCH(TEIL(B58,1,4),"WPL:")),0,K58*$C$20/L78)</t>
  </si>
  <si>
    <t>=WENN(ISTFEHLER(N58*$C$20),0,N58*$C$20/100)</t>
  </si>
  <si>
    <t>=WENN(ODER(ISTFEHLER(K58*$C$19/$C$16),TEIL(B58,1,4)&lt;&gt;"WPL:"),0,K58*$C$19/$C$16)</t>
  </si>
  <si>
    <t>=WENN(ODER(ISTFEHLER(L58*$C$19/$C$16),TEIL(B58,1,4)&lt;&gt;"WPL:"),0,K58*H58*$C$19/$C$16)</t>
  </si>
  <si>
    <t>=WENN(ODER(ISTFEHLER(K58*$C$20/L78),TEIL(B58,1,4)&lt;&gt;"WPL:"),0,K58*$C$20/L78)</t>
  </si>
  <si>
    <t>=WENN(ODER(ISTFEHLER(K58*H58/L78*$C$20),TEIL(B58,1,4)&lt;&gt;"WPL:"),0,K58*H58/L78*$C$20)</t>
  </si>
  <si>
    <t>36</t>
  </si>
  <si>
    <t>RIO TINTO PLC</t>
  </si>
  <si>
    <t>GB0007188757</t>
  </si>
  <si>
    <t>RIO.L</t>
  </si>
  <si>
    <t>Rio Tinto PLC</t>
  </si>
  <si>
    <t>=WENN(ODER(ISTFEHLER(K59*$C$19/$C$16),IDENTISCH(TEIL(B59,1,4),"WPL:")),0,K59*$C$19/$C$16)</t>
  </si>
  <si>
    <t>=WENN(ISTFEHLER(L59*$C$19/$C$16),0,L59*$C$19/$C$16)</t>
  </si>
  <si>
    <t>=WENN(ODER(ISTFEHLER(K59*$C$20/L78),IDENTISCH(TEIL(B59,1,4),"WPL:")),0,K59*$C$20/L78)</t>
  </si>
  <si>
    <t>=WENN(ISTFEHLER(N59*$C$20),0,N59*$C$20/100)</t>
  </si>
  <si>
    <t>=WENN(ODER(ISTFEHLER(K59*$C$19/$C$16),TEIL(B59,1,4)&lt;&gt;"WPL:"),0,K59*$C$19/$C$16)</t>
  </si>
  <si>
    <t>=WENN(ODER(ISTFEHLER(L59*$C$19/$C$16),TEIL(B59,1,4)&lt;&gt;"WPL:"),0,K59*H59*$C$19/$C$16)</t>
  </si>
  <si>
    <t>=WENN(ODER(ISTFEHLER(K59*$C$20/L78),TEIL(B59,1,4)&lt;&gt;"WPL:"),0,K59*$C$20/L78)</t>
  </si>
  <si>
    <t>=WENN(ODER(ISTFEHLER(K59*H59/L78*$C$20),TEIL(B59,1,4)&lt;&gt;"WPL:"),0,K59*H59/L78*$C$20)</t>
  </si>
  <si>
    <t>Rohstoffe</t>
  </si>
  <si>
    <t>37</t>
  </si>
  <si>
    <t>BP PLC</t>
  </si>
  <si>
    <t>GB0007980591</t>
  </si>
  <si>
    <t>BP.L</t>
  </si>
  <si>
    <t>=WENN(ODER(ISTFEHLER(K60*$C$19/$C$16),IDENTISCH(TEIL(B60,1,4),"WPL:")),0,K60*$C$19/$C$16)</t>
  </si>
  <si>
    <t>=WENN(ISTFEHLER(L60*$C$19/$C$16),0,L60*$C$19/$C$16)</t>
  </si>
  <si>
    <t>=WENN(ODER(ISTFEHLER(K60*$C$20/L78),IDENTISCH(TEIL(B60,1,4),"WPL:")),0,K60*$C$20/L78)</t>
  </si>
  <si>
    <t>=WENN(ISTFEHLER(N60*$C$20),0,N60*$C$20/100)</t>
  </si>
  <si>
    <t>=WENN(ODER(ISTFEHLER(K60*$C$19/$C$16),TEIL(B60,1,4)&lt;&gt;"WPL:"),0,K60*$C$19/$C$16)</t>
  </si>
  <si>
    <t>=WENN(ODER(ISTFEHLER(L60*$C$19/$C$16),TEIL(B60,1,4)&lt;&gt;"WPL:"),0,K60*H60*$C$19/$C$16)</t>
  </si>
  <si>
    <t>=WENN(ODER(ISTFEHLER(K60*$C$20/L78),TEIL(B60,1,4)&lt;&gt;"WPL:"),0,K60*$C$20/L78)</t>
  </si>
  <si>
    <t>=WENN(ODER(ISTFEHLER(K60*H60/L78*$C$20),TEIL(B60,1,4)&lt;&gt;"WPL:"),0,K60*H60/L78*$C$20)</t>
  </si>
  <si>
    <t>38</t>
  </si>
  <si>
    <t>LLOYDS BANKING GROUP PLC</t>
  </si>
  <si>
    <t>GB0008706128</t>
  </si>
  <si>
    <t>LLOY.L</t>
  </si>
  <si>
    <t>Lloyds Banking Group PLC</t>
  </si>
  <si>
    <t>=WENN(ODER(ISTFEHLER(K61*$C$19/$C$16),IDENTISCH(TEIL(B61,1,4),"WPL:")),0,K61*$C$19/$C$16)</t>
  </si>
  <si>
    <t>=WENN(ISTFEHLER(L61*$C$19/$C$16),0,L61*$C$19/$C$16)</t>
  </si>
  <si>
    <t>=WENN(ODER(ISTFEHLER(K61*$C$20/L78),IDENTISCH(TEIL(B61,1,4),"WPL:")),0,K61*$C$20/L78)</t>
  </si>
  <si>
    <t>=WENN(ISTFEHLER(N61*$C$20),0,N61*$C$20/100)</t>
  </si>
  <si>
    <t>=WENN(ODER(ISTFEHLER(K61*$C$19/$C$16),TEIL(B61,1,4)&lt;&gt;"WPL:"),0,K61*$C$19/$C$16)</t>
  </si>
  <si>
    <t>=WENN(ODER(ISTFEHLER(L61*$C$19/$C$16),TEIL(B61,1,4)&lt;&gt;"WPL:"),0,K61*H61*$C$19/$C$16)</t>
  </si>
  <si>
    <t>=WENN(ODER(ISTFEHLER(K61*$C$20/L78),TEIL(B61,1,4)&lt;&gt;"WPL:"),0,K61*$C$20/L78)</t>
  </si>
  <si>
    <t>=WENN(ODER(ISTFEHLER(K61*H61/L78*$C$20),TEIL(B61,1,4)&lt;&gt;"WPL:"),0,K61*H61/L78*$C$20)</t>
  </si>
  <si>
    <t>39</t>
  </si>
  <si>
    <t>GLAXOSMITHKLINE PLC</t>
  </si>
  <si>
    <t>GB0009252882</t>
  </si>
  <si>
    <t>GSK.L</t>
  </si>
  <si>
    <t>GlaxoSmithKline PLC</t>
  </si>
  <si>
    <t>=WENN(ODER(ISTFEHLER(K62*$C$19/$C$16),IDENTISCH(TEIL(B62,1,4),"WPL:")),0,K62*$C$19/$C$16)</t>
  </si>
  <si>
    <t>=WENN(ISTFEHLER(L62*$C$19/$C$16),0,L62*$C$19/$C$16)</t>
  </si>
  <si>
    <t>=WENN(ODER(ISTFEHLER(K62*$C$20/L78),IDENTISCH(TEIL(B62,1,4),"WPL:")),0,K62*$C$20/L78)</t>
  </si>
  <si>
    <t>=WENN(ISTFEHLER(N62*$C$20),0,N62*$C$20/100)</t>
  </si>
  <si>
    <t>=WENN(ODER(ISTFEHLER(K62*$C$19/$C$16),TEIL(B62,1,4)&lt;&gt;"WPL:"),0,K62*$C$19/$C$16)</t>
  </si>
  <si>
    <t>=WENN(ODER(ISTFEHLER(L62*$C$19/$C$16),TEIL(B62,1,4)&lt;&gt;"WPL:"),0,K62*H62*$C$19/$C$16)</t>
  </si>
  <si>
    <t>=WENN(ODER(ISTFEHLER(K62*$C$20/L78),TEIL(B62,1,4)&lt;&gt;"WPL:"),0,K62*$C$20/L78)</t>
  </si>
  <si>
    <t>=WENN(ODER(ISTFEHLER(K62*H62/L78*$C$20),TEIL(B62,1,4)&lt;&gt;"WPL:"),0,K62*H62/L78*$C$20)</t>
  </si>
  <si>
    <t>40</t>
  </si>
  <si>
    <t>ASTRAZENECA PLC</t>
  </si>
  <si>
    <t>GB0009895292</t>
  </si>
  <si>
    <t>AZN.L</t>
  </si>
  <si>
    <t>AstraZeneca PLC</t>
  </si>
  <si>
    <t>=WENN(ODER(ISTFEHLER(K63*$C$19/$C$16),IDENTISCH(TEIL(B63,1,4),"WPL:")),0,K63*$C$19/$C$16)</t>
  </si>
  <si>
    <t>=WENN(ISTFEHLER(L63*$C$19/$C$16),0,L63*$C$19/$C$16)</t>
  </si>
  <si>
    <t>=WENN(ODER(ISTFEHLER(K63*$C$20/L78),IDENTISCH(TEIL(B63,1,4),"WPL:")),0,K63*$C$20/L78)</t>
  </si>
  <si>
    <t>=WENN(ISTFEHLER(N63*$C$20),0,N63*$C$20/100)</t>
  </si>
  <si>
    <t>=WENN(ODER(ISTFEHLER(K63*$C$19/$C$16),TEIL(B63,1,4)&lt;&gt;"WPL:"),0,K63*$C$19/$C$16)</t>
  </si>
  <si>
    <t>=WENN(ODER(ISTFEHLER(L63*$C$19/$C$16),TEIL(B63,1,4)&lt;&gt;"WPL:"),0,K63*H63*$C$19/$C$16)</t>
  </si>
  <si>
    <t>=WENN(ODER(ISTFEHLER(K63*$C$20/L78),TEIL(B63,1,4)&lt;&gt;"WPL:"),0,K63*$C$20/L78)</t>
  </si>
  <si>
    <t>=WENN(ODER(ISTFEHLER(K63*H63/L78*$C$20),TEIL(B63,1,4)&lt;&gt;"WPL:"),0,K63*H63/L78*$C$20)</t>
  </si>
  <si>
    <t>41</t>
  </si>
  <si>
    <t>BT GROUP PLC</t>
  </si>
  <si>
    <t>GB0030913577</t>
  </si>
  <si>
    <t>BT.L</t>
  </si>
  <si>
    <t>BT Group PLC</t>
  </si>
  <si>
    <t>=WENN(ODER(ISTFEHLER(K64*$C$19/$C$16),IDENTISCH(TEIL(B64,1,4),"WPL:")),0,K64*$C$19/$C$16)</t>
  </si>
  <si>
    <t>=WENN(ISTFEHLER(L64*$C$19/$C$16),0,L64*$C$19/$C$16)</t>
  </si>
  <si>
    <t>=WENN(ODER(ISTFEHLER(K64*$C$20/L78),IDENTISCH(TEIL(B64,1,4),"WPL:")),0,K64*$C$20/L78)</t>
  </si>
  <si>
    <t>=WENN(ISTFEHLER(N64*$C$20),0,N64*$C$20/100)</t>
  </si>
  <si>
    <t>=WENN(ODER(ISTFEHLER(K64*$C$19/$C$16),TEIL(B64,1,4)&lt;&gt;"WPL:"),0,K64*$C$19/$C$16)</t>
  </si>
  <si>
    <t>=WENN(ODER(ISTFEHLER(L64*$C$19/$C$16),TEIL(B64,1,4)&lt;&gt;"WPL:"),0,K64*H64*$C$19/$C$16)</t>
  </si>
  <si>
    <t>=WENN(ODER(ISTFEHLER(K64*$C$20/L78),TEIL(B64,1,4)&lt;&gt;"WPL:"),0,K64*$C$20/L78)</t>
  </si>
  <si>
    <t>=WENN(ODER(ISTFEHLER(K64*H64/L78*$C$20),TEIL(B64,1,4)&lt;&gt;"WPL:"),0,K64*H64/L78*$C$20)</t>
  </si>
  <si>
    <t>42</t>
  </si>
  <si>
    <t>BARCLAYS PLC</t>
  </si>
  <si>
    <t>GB0031348658</t>
  </si>
  <si>
    <t>BARC.L</t>
  </si>
  <si>
    <t>Barclays PLC</t>
  </si>
  <si>
    <t>=WENN(ODER(ISTFEHLER(K65*$C$19/$C$16),IDENTISCH(TEIL(B65,1,4),"WPL:")),0,K65*$C$19/$C$16)</t>
  </si>
  <si>
    <t>=WENN(ISTFEHLER(L65*$C$19/$C$16),0,L65*$C$19/$C$16)</t>
  </si>
  <si>
    <t>=WENN(ODER(ISTFEHLER(K65*$C$20/L78),IDENTISCH(TEIL(B65,1,4),"WPL:")),0,K65*$C$20/L78)</t>
  </si>
  <si>
    <t>=WENN(ISTFEHLER(N65*$C$20),0,N65*$C$20/100)</t>
  </si>
  <si>
    <t>=WENN(ODER(ISTFEHLER(K65*$C$19/$C$16),TEIL(B65,1,4)&lt;&gt;"WPL:"),0,K65*$C$19/$C$16)</t>
  </si>
  <si>
    <t>=WENN(ODER(ISTFEHLER(L65*$C$19/$C$16),TEIL(B65,1,4)&lt;&gt;"WPL:"),0,K65*H65*$C$19/$C$16)</t>
  </si>
  <si>
    <t>=WENN(ODER(ISTFEHLER(K65*$C$20/L78),TEIL(B65,1,4)&lt;&gt;"WPL:"),0,K65*$C$20/L78)</t>
  </si>
  <si>
    <t>=WENN(ODER(ISTFEHLER(K65*H65/L78*$C$20),TEIL(B65,1,4)&lt;&gt;"WPL:"),0,K65*H65/L78*$C$20)</t>
  </si>
  <si>
    <t>43</t>
  </si>
  <si>
    <t>ROYAL DUTCH SHELL PLC-A SHS</t>
  </si>
  <si>
    <t>GB00B03MLX29</t>
  </si>
  <si>
    <t>RDSa.AS</t>
  </si>
  <si>
    <t>Royal Dutch Shell</t>
  </si>
  <si>
    <t>=WENN(ODER(ISTFEHLER(K66*$C$19/$C$16),IDENTISCH(TEIL(B66,1,4),"WPL:")),0,K66*$C$19/$C$16)</t>
  </si>
  <si>
    <t>=WENN(ISTFEHLER(L66*$C$19/$C$16),0,L66*$C$19/$C$16)</t>
  </si>
  <si>
    <t>=WENN(ODER(ISTFEHLER(K66*$C$20/L78),IDENTISCH(TEIL(B66,1,4),"WPL:")),0,K66*$C$20/L78)</t>
  </si>
  <si>
    <t>=WENN(ISTFEHLER(N66*$C$20),0,N66*$C$20/100)</t>
  </si>
  <si>
    <t>=WENN(ODER(ISTFEHLER(K66*$C$19/$C$16),TEIL(B66,1,4)&lt;&gt;"WPL:"),0,K66*$C$19/$C$16)</t>
  </si>
  <si>
    <t>=WENN(ODER(ISTFEHLER(L66*$C$19/$C$16),TEIL(B66,1,4)&lt;&gt;"WPL:"),0,K66*H66*$C$19/$C$16)</t>
  </si>
  <si>
    <t>=WENN(ODER(ISTFEHLER(K66*$C$20/L78),TEIL(B66,1,4)&lt;&gt;"WPL:"),0,K66*$C$20/L78)</t>
  </si>
  <si>
    <t>=WENN(ODER(ISTFEHLER(K66*H66/L78*$C$20),TEIL(B66,1,4)&lt;&gt;"WPL:"),0,K66*H66/L78*$C$20)</t>
  </si>
  <si>
    <t>44</t>
  </si>
  <si>
    <t>NATIONAL GRID PLC</t>
  </si>
  <si>
    <t>GB00B08SNH34</t>
  </si>
  <si>
    <t>NG.L</t>
  </si>
  <si>
    <t>National Grid PLC</t>
  </si>
  <si>
    <t>=WENN(ODER(ISTFEHLER(K67*$C$19/$C$16),IDENTISCH(TEIL(B67,1,4),"WPL:")),0,K67*$C$19/$C$16)</t>
  </si>
  <si>
    <t>=WENN(ISTFEHLER(L67*$C$19/$C$16),0,L67*$C$19/$C$16)</t>
  </si>
  <si>
    <t>=WENN(ODER(ISTFEHLER(K67*$C$20/L78),IDENTISCH(TEIL(B67,1,4),"WPL:")),0,K67*$C$20/L78)</t>
  </si>
  <si>
    <t>=WENN(ISTFEHLER(N67*$C$20),0,N67*$C$20/100)</t>
  </si>
  <si>
    <t>=WENN(ODER(ISTFEHLER(K67*$C$19/$C$16),TEIL(B67,1,4)&lt;&gt;"WPL:"),0,K67*$C$19/$C$16)</t>
  </si>
  <si>
    <t>=WENN(ODER(ISTFEHLER(L67*$C$19/$C$16),TEIL(B67,1,4)&lt;&gt;"WPL:"),0,K67*H67*$C$19/$C$16)</t>
  </si>
  <si>
    <t>=WENN(ODER(ISTFEHLER(K67*$C$20/L78),TEIL(B67,1,4)&lt;&gt;"WPL:"),0,K67*$C$20/L78)</t>
  </si>
  <si>
    <t>=WENN(ODER(ISTFEHLER(K67*H67/L78*$C$20),TEIL(B67,1,4)&lt;&gt;"WPL:"),0,K67*H67/L78*$C$20)</t>
  </si>
  <si>
    <t>Versorgung</t>
  </si>
  <si>
    <t>45</t>
  </si>
  <si>
    <t>UNILEVER PLC</t>
  </si>
  <si>
    <t>GB00B10RZP78</t>
  </si>
  <si>
    <t>ULVR.L</t>
  </si>
  <si>
    <t>Unilever PLC</t>
  </si>
  <si>
    <t>=WENN(ODER(ISTFEHLER(K68*$C$19/$C$16),IDENTISCH(TEIL(B68,1,4),"WPL:")),0,K68*$C$19/$C$16)</t>
  </si>
  <si>
    <t>=WENN(ISTFEHLER(L68*$C$19/$C$16),0,L68*$C$19/$C$16)</t>
  </si>
  <si>
    <t>=WENN(ODER(ISTFEHLER(K68*$C$20/L78),IDENTISCH(TEIL(B68,1,4),"WPL:")),0,K68*$C$20/L78)</t>
  </si>
  <si>
    <t>=WENN(ISTFEHLER(N68*$C$20),0,N68*$C$20/100)</t>
  </si>
  <si>
    <t>=WENN(ODER(ISTFEHLER(K68*$C$19/$C$16),TEIL(B68,1,4)&lt;&gt;"WPL:"),0,K68*$C$19/$C$16)</t>
  </si>
  <si>
    <t>=WENN(ODER(ISTFEHLER(L68*$C$19/$C$16),TEIL(B68,1,4)&lt;&gt;"WPL:"),0,K68*H68*$C$19/$C$16)</t>
  </si>
  <si>
    <t>=WENN(ODER(ISTFEHLER(K68*$C$20/L78),TEIL(B68,1,4)&lt;&gt;"WPL:"),0,K68*$C$20/L78)</t>
  </si>
  <si>
    <t>=WENN(ODER(ISTFEHLER(K68*H68/L78*$C$20),TEIL(B68,1,4)&lt;&gt;"WPL:"),0,K68*H68/L78*$C$20)</t>
  </si>
  <si>
    <t>46</t>
  </si>
  <si>
    <t>RECKITT BENCKISER GROUP PLC</t>
  </si>
  <si>
    <t>GB00B24CGK77</t>
  </si>
  <si>
    <t>RB.L</t>
  </si>
  <si>
    <t>Reckitt Benckiser Group</t>
  </si>
  <si>
    <t>=WENN(ODER(ISTFEHLER(K69*$C$19/$C$16),IDENTISCH(TEIL(B69,1,4),"WPL:")),0,K69*$C$19/$C$16)</t>
  </si>
  <si>
    <t>=WENN(ISTFEHLER(L69*$C$19/$C$16),0,L69*$C$19/$C$16)</t>
  </si>
  <si>
    <t>=WENN(ODER(ISTFEHLER(K69*$C$20/L78),IDENTISCH(TEIL(B69,1,4),"WPL:")),0,K69*$C$20/L78)</t>
  </si>
  <si>
    <t>=WENN(ISTFEHLER(N69*$C$20),0,N69*$C$20/100)</t>
  </si>
  <si>
    <t>=WENN(ODER(ISTFEHLER(K69*$C$19/$C$16),TEIL(B69,1,4)&lt;&gt;"WPL:"),0,K69*$C$19/$C$16)</t>
  </si>
  <si>
    <t>=WENN(ODER(ISTFEHLER(L69*$C$19/$C$16),TEIL(B69,1,4)&lt;&gt;"WPL:"),0,K69*H69*$C$19/$C$16)</t>
  </si>
  <si>
    <t>=WENN(ODER(ISTFEHLER(K69*$C$20/L78),TEIL(B69,1,4)&lt;&gt;"WPL:"),0,K69*$C$20/L78)</t>
  </si>
  <si>
    <t>=WENN(ODER(ISTFEHLER(K69*H69/L78*$C$20),TEIL(B69,1,4)&lt;&gt;"WPL:"),0,K69*H69/L78*$C$20)</t>
  </si>
  <si>
    <t>47</t>
  </si>
  <si>
    <t>VODAFONE GROUP PLC</t>
  </si>
  <si>
    <t>GB00BH4HKS39</t>
  </si>
  <si>
    <t>VOD.L</t>
  </si>
  <si>
    <t>Vodafone Group PLC</t>
  </si>
  <si>
    <t>=WENN(ODER(ISTFEHLER(K70*$C$19/$C$16),IDENTISCH(TEIL(B70,1,4),"WPL:")),0,K70*$C$19/$C$16)</t>
  </si>
  <si>
    <t>=WENN(ISTFEHLER(L70*$C$19/$C$16),0,L70*$C$19/$C$16)</t>
  </si>
  <si>
    <t>=WENN(ODER(ISTFEHLER(K70*$C$20/L78),IDENTISCH(TEIL(B70,1,4),"WPL:")),0,K70*$C$20/L78)</t>
  </si>
  <si>
    <t>=WENN(ISTFEHLER(N70*$C$20),0,N70*$C$20/100)</t>
  </si>
  <si>
    <t>=WENN(ODER(ISTFEHLER(K70*$C$19/$C$16),TEIL(B70,1,4)&lt;&gt;"WPL:"),0,K70*$C$19/$C$16)</t>
  </si>
  <si>
    <t>=WENN(ODER(ISTFEHLER(L70*$C$19/$C$16),TEIL(B70,1,4)&lt;&gt;"WPL:"),0,K70*H70*$C$19/$C$16)</t>
  </si>
  <si>
    <t>=WENN(ODER(ISTFEHLER(K70*$C$20/L78),TEIL(B70,1,4)&lt;&gt;"WPL:"),0,K70*$C$20/L78)</t>
  </si>
  <si>
    <t>=WENN(ODER(ISTFEHLER(K70*H70/L78*$C$20),TEIL(B70,1,4)&lt;&gt;"WPL:"),0,K70*H70/L78*$C$20)</t>
  </si>
  <si>
    <t>48</t>
  </si>
  <si>
    <t>INTESA SANPAOLO</t>
  </si>
  <si>
    <t>IT0000072618</t>
  </si>
  <si>
    <t>ISP.MI</t>
  </si>
  <si>
    <t>Intesa Sanpaolo S.p.A.</t>
  </si>
  <si>
    <t>Italien</t>
  </si>
  <si>
    <t>=WENN(ODER(ISTFEHLER(K71*$C$19/$C$16),IDENTISCH(TEIL(B71,1,4),"WPL:")),0,K71*$C$19/$C$16)</t>
  </si>
  <si>
    <t>=WENN(ISTFEHLER(L71*$C$19/$C$16),0,L71*$C$19/$C$16)</t>
  </si>
  <si>
    <t>=WENN(ODER(ISTFEHLER(K71*$C$20/L78),IDENTISCH(TEIL(B71,1,4),"WPL:")),0,K71*$C$20/L78)</t>
  </si>
  <si>
    <t>=WENN(ISTFEHLER(N71*$C$20),0,N71*$C$20/100)</t>
  </si>
  <si>
    <t>=WENN(ODER(ISTFEHLER(K71*$C$19/$C$16),TEIL(B71,1,4)&lt;&gt;"WPL:"),0,K71*$C$19/$C$16)</t>
  </si>
  <si>
    <t>=WENN(ODER(ISTFEHLER(L71*$C$19/$C$16),TEIL(B71,1,4)&lt;&gt;"WPL:"),0,K71*H71*$C$19/$C$16)</t>
  </si>
  <si>
    <t>=WENN(ODER(ISTFEHLER(K71*$C$20/L78),TEIL(B71,1,4)&lt;&gt;"WPL:"),0,K71*$C$20/L78)</t>
  </si>
  <si>
    <t>=WENN(ODER(ISTFEHLER(K71*H71/L78*$C$20),TEIL(B71,1,4)&lt;&gt;"WPL:"),0,K71*H71/L78*$C$20)</t>
  </si>
  <si>
    <t>49</t>
  </si>
  <si>
    <t>ENI SPA</t>
  </si>
  <si>
    <t>IT0003132476</t>
  </si>
  <si>
    <t>ENI.MI</t>
  </si>
  <si>
    <t>ENI S.p.A.</t>
  </si>
  <si>
    <t>=WENN(ODER(ISTFEHLER(K72*$C$19/$C$16),IDENTISCH(TEIL(B72,1,4),"WPL:")),0,K72*$C$19/$C$16)</t>
  </si>
  <si>
    <t>=WENN(ISTFEHLER(L72*$C$19/$C$16),0,L72*$C$19/$C$16)</t>
  </si>
  <si>
    <t>=WENN(ODER(ISTFEHLER(K72*$C$20/L78),IDENTISCH(TEIL(B72,1,4),"WPL:")),0,K72*$C$20/L78)</t>
  </si>
  <si>
    <t>=WENN(ISTFEHLER(N72*$C$20),0,N72*$C$20/100)</t>
  </si>
  <si>
    <t>=WENN(ODER(ISTFEHLER(K72*$C$19/$C$16),TEIL(B72,1,4)&lt;&gt;"WPL:"),0,K72*$C$19/$C$16)</t>
  </si>
  <si>
    <t>=WENN(ODER(ISTFEHLER(L72*$C$19/$C$16),TEIL(B72,1,4)&lt;&gt;"WPL:"),0,K72*H72*$C$19/$C$16)</t>
  </si>
  <si>
    <t>=WENN(ODER(ISTFEHLER(K72*$C$20/L78),TEIL(B72,1,4)&lt;&gt;"WPL:"),0,K72*$C$20/L78)</t>
  </si>
  <si>
    <t>=WENN(ODER(ISTFEHLER(K72*H72/L78*$C$20),TEIL(B72,1,4)&lt;&gt;"WPL:"),0,K72*H72/L78*$C$20)</t>
  </si>
  <si>
    <t>50</t>
  </si>
  <si>
    <t>UNILEVER NV-CVA</t>
  </si>
  <si>
    <t>NL0000009355</t>
  </si>
  <si>
    <t>UNc.AS</t>
  </si>
  <si>
    <t>Unilever N.V.</t>
  </si>
  <si>
    <t>Niederlande</t>
  </si>
  <si>
    <t>=WENN(ODER(ISTFEHLER(K73*$C$19/$C$16),IDENTISCH(TEIL(B73,1,4),"WPL:")),0,K73*$C$19/$C$16)</t>
  </si>
  <si>
    <t>=WENN(ISTFEHLER(L73*$C$19/$C$16),0,L73*$C$19/$C$16)</t>
  </si>
  <si>
    <t>=WENN(ODER(ISTFEHLER(K73*$C$20/L78),IDENTISCH(TEIL(B73,1,4),"WPL:")),0,K73*$C$20/L78)</t>
  </si>
  <si>
    <t>=WENN(ISTFEHLER(N73*$C$20),0,N73*$C$20/100)</t>
  </si>
  <si>
    <t>=WENN(ODER(ISTFEHLER(K73*$C$19/$C$16),TEIL(B73,1,4)&lt;&gt;"WPL:"),0,K73*$C$19/$C$16)</t>
  </si>
  <si>
    <t>=WENN(ODER(ISTFEHLER(L73*$C$19/$C$16),TEIL(B73,1,4)&lt;&gt;"WPL:"),0,K73*H73*$C$19/$C$16)</t>
  </si>
  <si>
    <t>=WENN(ODER(ISTFEHLER(K73*$C$20/L78),TEIL(B73,1,4)&lt;&gt;"WPL:"),0,K73*$C$20/L78)</t>
  </si>
  <si>
    <t>=WENN(ODER(ISTFEHLER(K73*H73/L78*$C$20),TEIL(B73,1,4)&lt;&gt;"WPL:"),0,K73*H73/L78*$C$20)</t>
  </si>
  <si>
    <t>51</t>
  </si>
  <si>
    <t>ASML HOLDING NV</t>
  </si>
  <si>
    <t>NL0010273215</t>
  </si>
  <si>
    <t>ASML.AS</t>
  </si>
  <si>
    <t>ASML Holding N.V.</t>
  </si>
  <si>
    <t>=WENN(ODER(ISTFEHLER(K74*$C$19/$C$16),IDENTISCH(TEIL(B74,1,4),"WPL:")),0,K74*$C$19/$C$16)</t>
  </si>
  <si>
    <t>=WENN(ISTFEHLER(L74*$C$19/$C$16),0,L74*$C$19/$C$16)</t>
  </si>
  <si>
    <t>=WENN(ODER(ISTFEHLER(K74*$C$20/L78),IDENTISCH(TEIL(B74,1,4),"WPL:")),0,K74*$C$20/L78)</t>
  </si>
  <si>
    <t>=WENN(ISTFEHLER(N74*$C$20),0,N74*$C$20/100)</t>
  </si>
  <si>
    <t>=WENN(ODER(ISTFEHLER(K74*$C$19/$C$16),TEIL(B74,1,4)&lt;&gt;"WPL:"),0,K74*$C$19/$C$16)</t>
  </si>
  <si>
    <t>=WENN(ODER(ISTFEHLER(L74*$C$19/$C$16),TEIL(B74,1,4)&lt;&gt;"WPL:"),0,K74*H74*$C$19/$C$16)</t>
  </si>
  <si>
    <t>=WENN(ODER(ISTFEHLER(K74*$C$20/L78),TEIL(B74,1,4)&lt;&gt;"WPL:"),0,K74*$C$20/L78)</t>
  </si>
  <si>
    <t>=WENN(ODER(ISTFEHLER(K74*H74/L78*$C$20),TEIL(B74,1,4)&lt;&gt;"WPL:"),0,K74*H74/L78*$C$20)</t>
  </si>
  <si>
    <t>52</t>
  </si>
  <si>
    <t>ING GROEP NV</t>
  </si>
  <si>
    <t>NL0011821202</t>
  </si>
  <si>
    <t>INGA.AS</t>
  </si>
  <si>
    <t>ING Groep N.V.</t>
  </si>
  <si>
    <t>=WENN(ODER(ISTFEHLER(K75*$C$19/$C$16),IDENTISCH(TEIL(B75,1,4),"WPL:")),0,K75*$C$19/$C$16)</t>
  </si>
  <si>
    <t>=WENN(ISTFEHLER(L75*$C$19/$C$16),0,L75*$C$19/$C$16)</t>
  </si>
  <si>
    <t>=WENN(ODER(ISTFEHLER(K75*$C$20/L78),IDENTISCH(TEIL(B75,1,4),"WPL:")),0,K75*$C$20/L78)</t>
  </si>
  <si>
    <t>=WENN(ISTFEHLER(N75*$C$20),0,N75*$C$20/100)</t>
  </si>
  <si>
    <t>=WENN(ODER(ISTFEHLER(K75*$C$19/$C$16),TEIL(B75,1,4)&lt;&gt;"WPL:"),0,K75*$C$19/$C$16)</t>
  </si>
  <si>
    <t>=WENN(ODER(ISTFEHLER(L75*$C$19/$C$16),TEIL(B75,1,4)&lt;&gt;"WPL:"),0,K75*H75*$C$19/$C$16)</t>
  </si>
  <si>
    <t>=WENN(ODER(ISTFEHLER(K75*$C$20/L78),TEIL(B75,1,4)&lt;&gt;"WPL:"),0,K75*$C$20/L78)</t>
  </si>
  <si>
    <t>=WENN(ODER(ISTFEHLER(K75*H75/L78*$C$20),TEIL(B75,1,4)&lt;&gt;"WPL:"),0,K75*H75/L78*$C$20)</t>
  </si>
  <si>
    <t>Barbestand (DekaBank, Kontokorrentkonto, -0,353% Zinsen*)</t>
  </si>
  <si>
    <t>Sonstige Forderungen und Verbindlichkeiten</t>
  </si>
  <si>
    <t>Gesamtfonds-Ebene</t>
  </si>
  <si>
    <t>=SUMME(K24:K77)</t>
  </si>
  <si>
    <t>=SUMME(l24:l77)</t>
  </si>
  <si>
    <t>=SUMME(m24:m77)</t>
  </si>
  <si>
    <t>=SUMME(n24:n77)</t>
  </si>
  <si>
    <t>=SUMME(o24:o77)</t>
  </si>
  <si>
    <t>=SUMME(p24:p77)</t>
  </si>
  <si>
    <t>=SUMME(q24:q77)</t>
  </si>
  <si>
    <t>=SUMME(r24:r77)</t>
  </si>
  <si>
    <t>=SUMME(s24:s77)</t>
  </si>
  <si>
    <t>Aufgeteilt nach Emittenten</t>
  </si>
  <si>
    <t>208454</t>
  </si>
  <si>
    <t>=WENN(ISTFEHLER(k86*$C19/$C$16),0,k86*$C$19/$C$16)</t>
  </si>
  <si>
    <t>=WENN(ISTFEHLER(L86*$C$19/$C$16),0,L86*$C$19/$C$16)</t>
  </si>
  <si>
    <t>=WENN(ISTFEHLER(K86*$C$20/L145),0,K86*$C$20/L145)</t>
  </si>
  <si>
    <t>=WENN(ISTFEHLER(M86*$C$20),0,M86*$C$20/100)</t>
  </si>
  <si>
    <t>239000</t>
  </si>
  <si>
    <t>DekaBank Deutsche Girozentrale Anstalt des öffentlichen Rechts</t>
  </si>
  <si>
    <t>=WENN(ISTFEHLER(k87*$C19/$C$16),0,k87*$C$19/$C$16)</t>
  </si>
  <si>
    <t>=WENN(ISTFEHLER(L87*$C$19/$C$16),0,L87*$C$19/$C$16)</t>
  </si>
  <si>
    <t>=WENN(ISTFEHLER(K87*$C$20/L146),0,K87*$C$20/L146)</t>
  </si>
  <si>
    <t>=WENN(ISTFEHLER(M87*$C$20),0,M87*$C$20/100)</t>
  </si>
  <si>
    <t>265032</t>
  </si>
  <si>
    <t>=WENN(ISTFEHLER(k88*$C19/$C$16),0,k88*$C$19/$C$16)</t>
  </si>
  <si>
    <t>=WENN(ISTFEHLER(L88*$C$19/$C$16),0,L88*$C$19/$C$16)</t>
  </si>
  <si>
    <t>=WENN(ISTFEHLER(K88*$C$20/L147),0,K88*$C$20/L147)</t>
  </si>
  <si>
    <t>=WENN(ISTFEHLER(M88*$C$20),0,M88*$C$20/100)</t>
  </si>
  <si>
    <t>515100</t>
  </si>
  <si>
    <t>=WENN(ISTFEHLER(k89*$C19/$C$16),0,k89*$C$19/$C$16)</t>
  </si>
  <si>
    <t>=WENN(ISTFEHLER(L89*$C$19/$C$16),0,L89*$C$19/$C$16)</t>
  </si>
  <si>
    <t>=WENN(ISTFEHLER(K89*$C$20/L148),0,K89*$C$20/L148)</t>
  </si>
  <si>
    <t>=WENN(ISTFEHLER(M89*$C$20),0,M89*$C$20/100)</t>
  </si>
  <si>
    <t>529953</t>
  </si>
  <si>
    <t>=WENN(ISTFEHLER(k90*$C19/$C$16),0,k90*$C$19/$C$16)</t>
  </si>
  <si>
    <t>=WENN(ISTFEHLER(L90*$C$19/$C$16),0,L90*$C$19/$C$16)</t>
  </si>
  <si>
    <t>=WENN(ISTFEHLER(K90*$C$20/L149),0,K90*$C$20/L149)</t>
  </si>
  <si>
    <t>=WENN(ISTFEHLER(M90*$C$20),0,M90*$C$20/100)</t>
  </si>
  <si>
    <t>555700</t>
  </si>
  <si>
    <t>=WENN(ISTFEHLER(k91*$C19/$C$16),0,k91*$C$19/$C$16)</t>
  </si>
  <si>
    <t>=WENN(ISTFEHLER(L91*$C$19/$C$16),0,L91*$C$19/$C$16)</t>
  </si>
  <si>
    <t>=WENN(ISTFEHLER(K91*$C$20/L150),0,K91*$C$20/L150)</t>
  </si>
  <si>
    <t>=WENN(ISTFEHLER(M91*$C$20),0,M91*$C$20/100)</t>
  </si>
  <si>
    <t>575200</t>
  </si>
  <si>
    <t>=WENN(ISTFEHLER(k92*$C19/$C$16),0,k92*$C$19/$C$16)</t>
  </si>
  <si>
    <t>=WENN(ISTFEHLER(L92*$C$19/$C$16),0,L92*$C$19/$C$16)</t>
  </si>
  <si>
    <t>=WENN(ISTFEHLER(K92*$C$20/L151),0,K92*$C$20/L151)</t>
  </si>
  <si>
    <t>=WENN(ISTFEHLER(M92*$C$20),0,M92*$C$20/100)</t>
  </si>
  <si>
    <t>579919</t>
  </si>
  <si>
    <t>=WENN(ISTFEHLER(k93*$C19/$C$16),0,k93*$C$19/$C$16)</t>
  </si>
  <si>
    <t>=WENN(ISTFEHLER(L93*$C$19/$C$16),0,L93*$C$19/$C$16)</t>
  </si>
  <si>
    <t>=WENN(ISTFEHLER(K93*$C$20/L152),0,K93*$C$20/L152)</t>
  </si>
  <si>
    <t>=WENN(ISTFEHLER(M93*$C$20),0,M93*$C$20/100)</t>
  </si>
  <si>
    <t>580854</t>
  </si>
  <si>
    <t>=WENN(ISTFEHLER(k94*$C19/$C$16),0,k94*$C$19/$C$16)</t>
  </si>
  <si>
    <t>=WENN(ISTFEHLER(L94*$C$19/$C$16),0,L94*$C$19/$C$16)</t>
  </si>
  <si>
    <t>=WENN(ISTFEHLER(K94*$C$20/L153),0,K94*$C$20/L153)</t>
  </si>
  <si>
    <t>=WENN(ISTFEHLER(M94*$C$20),0,M94*$C$20/100)</t>
  </si>
  <si>
    <t>710000</t>
  </si>
  <si>
    <t>=WENN(ISTFEHLER(k95*$C19/$C$16),0,k95*$C$19/$C$16)</t>
  </si>
  <si>
    <t>=WENN(ISTFEHLER(L95*$C$19/$C$16),0,L95*$C$19/$C$16)</t>
  </si>
  <si>
    <t>=WENN(ISTFEHLER(K95*$C$20/L154),0,K95*$C$20/L154)</t>
  </si>
  <si>
    <t>=WENN(ISTFEHLER(M95*$C$20),0,M95*$C$20/100)</t>
  </si>
  <si>
    <t>716460</t>
  </si>
  <si>
    <t>=WENN(ISTFEHLER(k96*$C19/$C$16),0,k96*$C$19/$C$16)</t>
  </si>
  <si>
    <t>=WENN(ISTFEHLER(L96*$C$19/$C$16),0,L96*$C$19/$C$16)</t>
  </si>
  <si>
    <t>=WENN(ISTFEHLER(K96*$C$20/L155),0,K96*$C$20/L155)</t>
  </si>
  <si>
    <t>=WENN(ISTFEHLER(M96*$C$20),0,M96*$C$20/100)</t>
  </si>
  <si>
    <t>723600</t>
  </si>
  <si>
    <t>=WENN(ISTFEHLER(k97*$C19/$C$16),0,k97*$C$19/$C$16)</t>
  </si>
  <si>
    <t>=WENN(ISTFEHLER(L97*$C$19/$C$16),0,L97*$C$19/$C$16)</t>
  </si>
  <si>
    <t>=WENN(ISTFEHLER(K97*$C$20/L156),0,K97*$C$20/L156)</t>
  </si>
  <si>
    <t>=WENN(ISTFEHLER(M97*$C$20),0,M97*$C$20/100)</t>
  </si>
  <si>
    <t>743877</t>
  </si>
  <si>
    <t>=WENN(ISTFEHLER(k98*$C19/$C$16),0,k98*$C$19/$C$16)</t>
  </si>
  <si>
    <t>=WENN(ISTFEHLER(L98*$C$19/$C$16),0,L98*$C$19/$C$16)</t>
  </si>
  <si>
    <t>=WENN(ISTFEHLER(K98*$C$20/L157),0,K98*$C$20/L157)</t>
  </si>
  <si>
    <t>=WENN(ISTFEHLER(M98*$C$20),0,M98*$C$20/100)</t>
  </si>
  <si>
    <t>770605</t>
  </si>
  <si>
    <t>=WENN(ISTFEHLER(k99*$C19/$C$16),0,k99*$C$19/$C$16)</t>
  </si>
  <si>
    <t>=WENN(ISTFEHLER(L99*$C$19/$C$16),0,L99*$C$19/$C$16)</t>
  </si>
  <si>
    <t>=WENN(ISTFEHLER(K99*$C$20/L158),0,K99*$C$20/L158)</t>
  </si>
  <si>
    <t>=WENN(ISTFEHLER(M99*$C$20),0,M99*$C$20/100)</t>
  </si>
  <si>
    <t>794796</t>
  </si>
  <si>
    <t>=WENN(ISTFEHLER(k100*$C19/$C$16),0,k100*$C$19/$C$16)</t>
  </si>
  <si>
    <t>=WENN(ISTFEHLER(L100*$C$19/$C$16),0,L100*$C$19/$C$16)</t>
  </si>
  <si>
    <t>=WENN(ISTFEHLER(K100*$C$20/L159),0,K100*$C$20/L159)</t>
  </si>
  <si>
    <t>=WENN(ISTFEHLER(M100*$C$20),0,M100*$C$20/100)</t>
  </si>
  <si>
    <t>840400</t>
  </si>
  <si>
    <t>=WENN(ISTFEHLER(k101*$C19/$C$16),0,k101*$C$19/$C$16)</t>
  </si>
  <si>
    <t>=WENN(ISTFEHLER(L101*$C$19/$C$16),0,L101*$C$19/$C$16)</t>
  </si>
  <si>
    <t>=WENN(ISTFEHLER(K101*$C$20/L160),0,K101*$C$20/L160)</t>
  </si>
  <si>
    <t>=WENN(ISTFEHLER(M101*$C$20),0,M101*$C$20/100)</t>
  </si>
  <si>
    <t>850133</t>
  </si>
  <si>
    <t>=WENN(ISTFEHLER(k102*$C19/$C$16),0,k102*$C$19/$C$16)</t>
  </si>
  <si>
    <t>=WENN(ISTFEHLER(L102*$C$19/$C$16),0,L102*$C$19/$C$16)</t>
  </si>
  <si>
    <t>=WENN(ISTFEHLER(K102*$C$20/L161),0,K102*$C$20/L161)</t>
  </si>
  <si>
    <t>=WENN(ISTFEHLER(M102*$C$20),0,M102*$C$20/100)</t>
  </si>
  <si>
    <t>850403</t>
  </si>
  <si>
    <t>=WENN(ISTFEHLER(k103*$C19/$C$16),0,k103*$C$19/$C$16)</t>
  </si>
  <si>
    <t>=WENN(ISTFEHLER(L103*$C$19/$C$16),0,L103*$C$19/$C$16)</t>
  </si>
  <si>
    <t>=WENN(ISTFEHLER(K103*$C$20/L162),0,K103*$C$20/L162)</t>
  </si>
  <si>
    <t>=WENN(ISTFEHLER(M103*$C$20),0,M103*$C$20/100)</t>
  </si>
  <si>
    <t>850517</t>
  </si>
  <si>
    <t>=WENN(ISTFEHLER(k104*$C19/$C$16),0,k104*$C$19/$C$16)</t>
  </si>
  <si>
    <t>=WENN(ISTFEHLER(L104*$C$19/$C$16),0,L104*$C$19/$C$16)</t>
  </si>
  <si>
    <t>=WENN(ISTFEHLER(K104*$C$20/L163),0,K104*$C$20/L163)</t>
  </si>
  <si>
    <t>=WENN(ISTFEHLER(M104*$C$20),0,M104*$C$20/100)</t>
  </si>
  <si>
    <t>850605</t>
  </si>
  <si>
    <t>=WENN(ISTFEHLER(k105*$C19/$C$16),0,k105*$C$19/$C$16)</t>
  </si>
  <si>
    <t>=WENN(ISTFEHLER(L105*$C$19/$C$16),0,L105*$C$19/$C$16)</t>
  </si>
  <si>
    <t>=WENN(ISTFEHLER(K105*$C$20/L164),0,K105*$C$20/L164)</t>
  </si>
  <si>
    <t>=WENN(ISTFEHLER(M105*$C$20),0,M105*$C$20/100)</t>
  </si>
  <si>
    <t>850727</t>
  </si>
  <si>
    <t>=WENN(ISTFEHLER(k106*$C19/$C$16),0,k106*$C$19/$C$16)</t>
  </si>
  <si>
    <t>=WENN(ISTFEHLER(L106*$C$19/$C$16),0,L106*$C$19/$C$16)</t>
  </si>
  <si>
    <t>=WENN(ISTFEHLER(K106*$C$20/L165),0,K106*$C$20/L165)</t>
  </si>
  <si>
    <t>=WENN(ISTFEHLER(M106*$C$20),0,M106*$C$20/100)</t>
  </si>
  <si>
    <t>850775</t>
  </si>
  <si>
    <t>=WENN(ISTFEHLER(k107*$C19/$C$16),0,k107*$C$19/$C$16)</t>
  </si>
  <si>
    <t>=WENN(ISTFEHLER(L107*$C$19/$C$16),0,L107*$C$19/$C$16)</t>
  </si>
  <si>
    <t>=WENN(ISTFEHLER(K107*$C$20/L166),0,K107*$C$20/L166)</t>
  </si>
  <si>
    <t>=WENN(ISTFEHLER(M107*$C$20),0,M107*$C$20/100)</t>
  </si>
  <si>
    <t>851247</t>
  </si>
  <si>
    <t>=WENN(ISTFEHLER(k108*$C19/$C$16),0,k108*$C$19/$C$16)</t>
  </si>
  <si>
    <t>=WENN(ISTFEHLER(L108*$C$19/$C$16),0,L108*$C$19/$C$16)</t>
  </si>
  <si>
    <t>=WENN(ISTFEHLER(K108*$C$20/L167),0,K108*$C$20/L167)</t>
  </si>
  <si>
    <t>=WENN(ISTFEHLER(M108*$C$20),0,M108*$C$20/100)</t>
  </si>
  <si>
    <t>851311</t>
  </si>
  <si>
    <t>=WENN(ISTFEHLER(k109*$C19/$C$16),0,k109*$C$19/$C$16)</t>
  </si>
  <si>
    <t>=WENN(ISTFEHLER(L109*$C$19/$C$16),0,L109*$C$19/$C$16)</t>
  </si>
  <si>
    <t>=WENN(ISTFEHLER(K109*$C$20/L168),0,K109*$C$20/L168)</t>
  </si>
  <si>
    <t>=WENN(ISTFEHLER(M109*$C$20),0,M109*$C$20/100)</t>
  </si>
  <si>
    <t>851882</t>
  </si>
  <si>
    <t>=WENN(ISTFEHLER(k110*$C19/$C$16),0,k110*$C$19/$C$16)</t>
  </si>
  <si>
    <t>=WENN(ISTFEHLER(L110*$C$19/$C$16),0,L110*$C$19/$C$16)</t>
  </si>
  <si>
    <t>=WENN(ISTFEHLER(K110*$C$20/L169),0,K110*$C$20/L169)</t>
  </si>
  <si>
    <t>=WENN(ISTFEHLER(M110*$C$20),0,M110*$C$20/100)</t>
  </si>
  <si>
    <t>852069</t>
  </si>
  <si>
    <t>=WENN(ISTFEHLER(k111*$C19/$C$16),0,k111*$C$19/$C$16)</t>
  </si>
  <si>
    <t>=WENN(ISTFEHLER(L111*$C$19/$C$16),0,L111*$C$19/$C$16)</t>
  </si>
  <si>
    <t>=WENN(ISTFEHLER(K111*$C$20/L170),0,K111*$C$20/L170)</t>
  </si>
  <si>
    <t>=WENN(ISTFEHLER(M111*$C$20),0,M111*$C$20/100)</t>
  </si>
  <si>
    <t>852147</t>
  </si>
  <si>
    <t>=WENN(ISTFEHLER(k112*$C19/$C$16),0,k112*$C$19/$C$16)</t>
  </si>
  <si>
    <t>=WENN(ISTFEHLER(L112*$C$19/$C$16),0,L112*$C$19/$C$16)</t>
  </si>
  <si>
    <t>=WENN(ISTFEHLER(K112*$C$20/L171),0,K112*$C$20/L171)</t>
  </si>
  <si>
    <t>=WENN(ISTFEHLER(M112*$C$20),0,M112*$C$20/100)</t>
  </si>
  <si>
    <t>852726</t>
  </si>
  <si>
    <t>=WENN(ISTFEHLER(k113*$C19/$C$16),0,k113*$C$19/$C$16)</t>
  </si>
  <si>
    <t>=WENN(ISTFEHLER(L113*$C$19/$C$16),0,L113*$C$19/$C$16)</t>
  </si>
  <si>
    <t>=WENN(ISTFEHLER(K113*$C$20/L172),0,K113*$C$20/L172)</t>
  </si>
  <si>
    <t>=WENN(ISTFEHLER(M113*$C$20),0,M113*$C$20/100)</t>
  </si>
  <si>
    <t>852727</t>
  </si>
  <si>
    <t>=WENN(ISTFEHLER(k114*$C19/$C$16),0,k114*$C$19/$C$16)</t>
  </si>
  <si>
    <t>=WENN(ISTFEHLER(L114*$C$19/$C$16),0,L114*$C$19/$C$16)</t>
  </si>
  <si>
    <t>=WENN(ISTFEHLER(K114*$C$20/L173),0,K114*$C$20/L173)</t>
  </si>
  <si>
    <t>=WENN(ISTFEHLER(M114*$C$20),0,M114*$C$20/100)</t>
  </si>
  <si>
    <t>853292</t>
  </si>
  <si>
    <t>=WENN(ISTFEHLER(k115*$C19/$C$16),0,k115*$C$19/$C$16)</t>
  </si>
  <si>
    <t>=WENN(ISTFEHLER(L115*$C$19/$C$16),0,L115*$C$19/$C$16)</t>
  </si>
  <si>
    <t>=WENN(ISTFEHLER(K115*$C$20/L174),0,K115*$C$20/L174)</t>
  </si>
  <si>
    <t>=WENN(ISTFEHLER(M115*$C$20),0,M115*$C$20/100)</t>
  </si>
  <si>
    <t>853888</t>
  </si>
  <si>
    <t>=WENN(ISTFEHLER(k116*$C19/$C$16),0,k116*$C$19/$C$16)</t>
  </si>
  <si>
    <t>=WENN(ISTFEHLER(L116*$C$19/$C$16),0,L116*$C$19/$C$16)</t>
  </si>
  <si>
    <t>=WENN(ISTFEHLER(K116*$C$20/L175),0,K116*$C$20/L175)</t>
  </si>
  <si>
    <t>=WENN(ISTFEHLER(M116*$C$20),0,M116*$C$20/100)</t>
  </si>
  <si>
    <t>855705</t>
  </si>
  <si>
    <t>=WENN(ISTFEHLER(k117*$C19/$C$16),0,k117*$C$19/$C$16)</t>
  </si>
  <si>
    <t>=WENN(ISTFEHLER(L117*$C$19/$C$16),0,L117*$C$19/$C$16)</t>
  </si>
  <si>
    <t>=WENN(ISTFEHLER(K117*$C$20/L176),0,K117*$C$20/L176)</t>
  </si>
  <si>
    <t>=WENN(ISTFEHLER(M117*$C$20),0,M117*$C$20/100)</t>
  </si>
  <si>
    <t>858872</t>
  </si>
  <si>
    <t>=WENN(ISTFEHLER(k118*$C19/$C$16),0,k118*$C$19/$C$16)</t>
  </si>
  <si>
    <t>=WENN(ISTFEHLER(L118*$C$19/$C$16),0,L118*$C$19/$C$16)</t>
  </si>
  <si>
    <t>=WENN(ISTFEHLER(K118*$C$20/L177),0,K118*$C$20/L177)</t>
  </si>
  <si>
    <t>=WENN(ISTFEHLER(M118*$C$20),0,M118*$C$20/100)</t>
  </si>
  <si>
    <t>860180</t>
  </si>
  <si>
    <t>=WENN(ISTFEHLER(k119*$C19/$C$16),0,k119*$C$19/$C$16)</t>
  </si>
  <si>
    <t>=WENN(ISTFEHLER(L119*$C$19/$C$16),0,L119*$C$19/$C$16)</t>
  </si>
  <si>
    <t>=WENN(ISTFEHLER(K119*$C$20/L178),0,K119*$C$20/L178)</t>
  </si>
  <si>
    <t>=WENN(ISTFEHLER(M119*$C$20),0,M119*$C$20/100)</t>
  </si>
  <si>
    <t>862934</t>
  </si>
  <si>
    <t>=WENN(ISTFEHLER(k120*$C19/$C$16),0,k120*$C$19/$C$16)</t>
  </si>
  <si>
    <t>=WENN(ISTFEHLER(L120*$C$19/$C$16),0,L120*$C$19/$C$16)</t>
  </si>
  <si>
    <t>=WENN(ISTFEHLER(K120*$C$20/L179),0,K120*$C$20/L179)</t>
  </si>
  <si>
    <t>=WENN(ISTFEHLER(M120*$C$20),0,M120*$C$20/100)</t>
  </si>
  <si>
    <t>867475</t>
  </si>
  <si>
    <t>=WENN(ISTFEHLER(k121*$C19/$C$16),0,k121*$C$19/$C$16)</t>
  </si>
  <si>
    <t>=WENN(ISTFEHLER(L121*$C$19/$C$16),0,L121*$C$19/$C$16)</t>
  </si>
  <si>
    <t>=WENN(ISTFEHLER(K121*$C$20/L180),0,K121*$C$20/L180)</t>
  </si>
  <si>
    <t>=WENN(ISTFEHLER(M121*$C$20),0,M121*$C$20/100)</t>
  </si>
  <si>
    <t>871001</t>
  </si>
  <si>
    <t>=WENN(ISTFEHLER(k122*$C19/$C$16),0,k122*$C$19/$C$16)</t>
  </si>
  <si>
    <t>=WENN(ISTFEHLER(L122*$C$19/$C$16),0,L122*$C$19/$C$16)</t>
  </si>
  <si>
    <t>=WENN(ISTFEHLER(K122*$C$20/L181),0,K122*$C$20/L181)</t>
  </si>
  <si>
    <t>=WENN(ISTFEHLER(M122*$C$20),0,M122*$C$20/100)</t>
  </si>
  <si>
    <t>871784</t>
  </si>
  <si>
    <t>=WENN(ISTFEHLER(k123*$C19/$C$16),0,k123*$C$19/$C$16)</t>
  </si>
  <si>
    <t>=WENN(ISTFEHLER(L123*$C$19/$C$16),0,L123*$C$19/$C$16)</t>
  </si>
  <si>
    <t>=WENN(ISTFEHLER(K123*$C$20/L182),0,K123*$C$20/L182)</t>
  </si>
  <si>
    <t>=WENN(ISTFEHLER(M123*$C$20),0,M123*$C$20/100)</t>
  </si>
  <si>
    <t>875773</t>
  </si>
  <si>
    <t>=WENN(ISTFEHLER(k124*$C19/$C$16),0,k124*$C$19/$C$16)</t>
  </si>
  <si>
    <t>=WENN(ISTFEHLER(L124*$C$19/$C$16),0,L124*$C$19/$C$16)</t>
  </si>
  <si>
    <t>=WENN(ISTFEHLER(K124*$C$20/L183),0,K124*$C$20/L183)</t>
  </si>
  <si>
    <t>=WENN(ISTFEHLER(M124*$C$20),0,M124*$C$20/100)</t>
  </si>
  <si>
    <t>875999</t>
  </si>
  <si>
    <t>=WENN(ISTFEHLER(k125*$C19/$C$16),0,k125*$C$19/$C$16)</t>
  </si>
  <si>
    <t>=WENN(ISTFEHLER(L125*$C$19/$C$16),0,L125*$C$19/$C$16)</t>
  </si>
  <si>
    <t>=WENN(ISTFEHLER(K125*$C$20/L184),0,K125*$C$20/L184)</t>
  </si>
  <si>
    <t>=WENN(ISTFEHLER(M125*$C$20),0,M125*$C$20/100)</t>
  </si>
  <si>
    <t>881111</t>
  </si>
  <si>
    <t>=WENN(ISTFEHLER(k126*$C19/$C$16),0,k126*$C$19/$C$16)</t>
  </si>
  <si>
    <t>=WENN(ISTFEHLER(L126*$C$19/$C$16),0,L126*$C$19/$C$16)</t>
  </si>
  <si>
    <t>=WENN(ISTFEHLER(K126*$C$20/L185),0,K126*$C$20/L185)</t>
  </si>
  <si>
    <t>=WENN(ISTFEHLER(M126*$C$20),0,M126*$C$20/100)</t>
  </si>
  <si>
    <t>881335</t>
  </si>
  <si>
    <t>=WENN(ISTFEHLER(k127*$C19/$C$16),0,k127*$C$19/$C$16)</t>
  </si>
  <si>
    <t>=WENN(ISTFEHLER(L127*$C$19/$C$16),0,L127*$C$19/$C$16)</t>
  </si>
  <si>
    <t>=WENN(ISTFEHLER(K127*$C$20/L186),0,K127*$C$20/L186)</t>
  </si>
  <si>
    <t>=WENN(ISTFEHLER(M127*$C$20),0,M127*$C$20/100)</t>
  </si>
  <si>
    <t>886455</t>
  </si>
  <si>
    <t>=WENN(ISTFEHLER(k128*$C19/$C$16),0,k128*$C$19/$C$16)</t>
  </si>
  <si>
    <t>=WENN(ISTFEHLER(L128*$C$19/$C$16),0,L128*$C$19/$C$16)</t>
  </si>
  <si>
    <t>=WENN(ISTFEHLER(K128*$C$20/L187),0,K128*$C$20/L187)</t>
  </si>
  <si>
    <t>=WENN(ISTFEHLER(M128*$C$20),0,M128*$C$20/100)</t>
  </si>
  <si>
    <t>894248</t>
  </si>
  <si>
    <t>=WENN(ISTFEHLER(k129*$C19/$C$16),0,k129*$C$19/$C$16)</t>
  </si>
  <si>
    <t>=WENN(ISTFEHLER(L129*$C$19/$C$16),0,L129*$C$19/$C$16)</t>
  </si>
  <si>
    <t>=WENN(ISTFEHLER(K129*$C$20/L188),0,K129*$C$20/L188)</t>
  </si>
  <si>
    <t>=WENN(ISTFEHLER(M129*$C$20),0,M129*$C$20/100)</t>
  </si>
  <si>
    <t>897791</t>
  </si>
  <si>
    <t>=WENN(ISTFEHLER(k130*$C19/$C$16),0,k130*$C$19/$C$16)</t>
  </si>
  <si>
    <t>=WENN(ISTFEHLER(L130*$C$19/$C$16),0,L130*$C$19/$C$16)</t>
  </si>
  <si>
    <t>=WENN(ISTFEHLER(K130*$C$20/L189),0,K130*$C$20/L189)</t>
  </si>
  <si>
    <t>=WENN(ISTFEHLER(M130*$C$20),0,M130*$C$20/100)</t>
  </si>
  <si>
    <t>903000</t>
  </si>
  <si>
    <t>=WENN(ISTFEHLER(k131*$C19/$C$16),0,k131*$C$19/$C$16)</t>
  </si>
  <si>
    <t>=WENN(ISTFEHLER(L131*$C$19/$C$16),0,L131*$C$19/$C$16)</t>
  </si>
  <si>
    <t>=WENN(ISTFEHLER(K131*$C$20/L190),0,K131*$C$20/L190)</t>
  </si>
  <si>
    <t>=WENN(ISTFEHLER(M131*$C$20),0,M131*$C$20/100)</t>
  </si>
  <si>
    <t>904278</t>
  </si>
  <si>
    <t>=WENN(ISTFEHLER(k132*$C19/$C$16),0,k132*$C$19/$C$16)</t>
  </si>
  <si>
    <t>=WENN(ISTFEHLER(L132*$C$19/$C$16),0,L132*$C$19/$C$16)</t>
  </si>
  <si>
    <t>=WENN(ISTFEHLER(K132*$C$20/L191),0,K132*$C$20/L191)</t>
  </si>
  <si>
    <t>=WENN(ISTFEHLER(M132*$C$20),0,M132*$C$20/100)</t>
  </si>
  <si>
    <t>916018</t>
  </si>
  <si>
    <t>=WENN(ISTFEHLER(k133*$C19/$C$16),0,k133*$C$19/$C$16)</t>
  </si>
  <si>
    <t>=WENN(ISTFEHLER(L133*$C$19/$C$16),0,L133*$C$19/$C$16)</t>
  </si>
  <si>
    <t>=WENN(ISTFEHLER(K133*$C$20/L192),0,K133*$C$20/L192)</t>
  </si>
  <si>
    <t>=WENN(ISTFEHLER(M133*$C$20),0,M133*$C$20/100)</t>
  </si>
  <si>
    <t>919730</t>
  </si>
  <si>
    <t>=WENN(ISTFEHLER(k134*$C19/$C$16),0,k134*$C$19/$C$16)</t>
  </si>
  <si>
    <t>=WENN(ISTFEHLER(L134*$C$19/$C$16),0,L134*$C$19/$C$16)</t>
  </si>
  <si>
    <t>=WENN(ISTFEHLER(K134*$C$20/L193),0,K134*$C$20/L193)</t>
  </si>
  <si>
    <t>=WENN(ISTFEHLER(M134*$C$20),0,M134*$C$20/100)</t>
  </si>
  <si>
    <t>920657</t>
  </si>
  <si>
    <t>=WENN(ISTFEHLER(k135*$C19/$C$16),0,k135*$C$19/$C$16)</t>
  </si>
  <si>
    <t>=WENN(ISTFEHLER(L135*$C$19/$C$16),0,L135*$C$19/$C$16)</t>
  </si>
  <si>
    <t>=WENN(ISTFEHLER(K135*$C$20/L194),0,K135*$C$20/L194)</t>
  </si>
  <si>
    <t>=WENN(ISTFEHLER(M135*$C$20),0,M135*$C$20/100)</t>
  </si>
  <si>
    <t>940561</t>
  </si>
  <si>
    <t>=WENN(ISTFEHLER(k136*$C19/$C$16),0,k136*$C$19/$C$16)</t>
  </si>
  <si>
    <t>=WENN(ISTFEHLER(L136*$C$19/$C$16),0,L136*$C$19/$C$16)</t>
  </si>
  <si>
    <t>=WENN(ISTFEHLER(K136*$C$20/L195),0,K136*$C$20/L195)</t>
  </si>
  <si>
    <t>=WENN(ISTFEHLER(M136*$C$20),0,M136*$C$20/100)</t>
  </si>
  <si>
    <t>ABGEGR ZINSFORD/WERTP-LEIHE</t>
  </si>
  <si>
    <t>=WENN(ISTFEHLER(k137*$C19/$C$16),0,k137*$C$19/$C$16)</t>
  </si>
  <si>
    <t>=WENN(ISTFEHLER(L137*$C$19/$C$16),0,L137*$C$19/$C$16)</t>
  </si>
  <si>
    <t>=WENN(ISTFEHLER(K137*$C$20/L196),0,K137*$C$20/L196)</t>
  </si>
  <si>
    <t>=WENN(ISTFEHLER(M137*$C$20),0,M137*$C$20/100)</t>
  </si>
  <si>
    <t>53</t>
  </si>
  <si>
    <t>DIVIDENDENFORDERUNGEN AKTIEN</t>
  </si>
  <si>
    <t>=WENN(ISTFEHLER(k138*$C19/$C$16),0,k138*$C$19/$C$16)</t>
  </si>
  <si>
    <t>=WENN(ISTFEHLER(L138*$C$19/$C$16),0,L138*$C$19/$C$16)</t>
  </si>
  <si>
    <t>=WENN(ISTFEHLER(K138*$C$20/L197),0,K138*$C$20/L197)</t>
  </si>
  <si>
    <t>=WENN(ISTFEHLER(M138*$C$20),0,M138*$C$20/100)</t>
  </si>
  <si>
    <t>54</t>
  </si>
  <si>
    <t>RÜCKFORDERBARE QUEST (MAN)</t>
  </si>
  <si>
    <t>=WENN(ISTFEHLER(k139*$C19/$C$16),0,k139*$C$19/$C$16)</t>
  </si>
  <si>
    <t>=WENN(ISTFEHLER(L139*$C$19/$C$16),0,L139*$C$19/$C$16)</t>
  </si>
  <si>
    <t>=WENN(ISTFEHLER(K139*$C$20/L198),0,K139*$C$20/L198)</t>
  </si>
  <si>
    <t>=WENN(ISTFEHLER(M139*$C$20),0,M139*$C$20/100)</t>
  </si>
  <si>
    <t>55</t>
  </si>
  <si>
    <t>RÜCKFORDERBARE QUEST/DIVIDENDE</t>
  </si>
  <si>
    <t>=WENN(ISTFEHLER(k140*$C19/$C$16),0,k140*$C$19/$C$16)</t>
  </si>
  <si>
    <t>=WENN(ISTFEHLER(L140*$C$19/$C$16),0,L140*$C$19/$C$16)</t>
  </si>
  <si>
    <t>=WENN(ISTFEHLER(K140*$C$20/L199),0,K140*$C$20/L199)</t>
  </si>
  <si>
    <t>=WENN(ISTFEHLER(M140*$C$20),0,M140*$C$20/100)</t>
  </si>
  <si>
    <t>56</t>
  </si>
  <si>
    <t>STEUERERSTATTUNGSANSRÜCHE</t>
  </si>
  <si>
    <t>=WENN(ISTFEHLER(k141*$C19/$C$16),0,k141*$C$19/$C$16)</t>
  </si>
  <si>
    <t>=WENN(ISTFEHLER(L141*$C$19/$C$16),0,L141*$C$19/$C$16)</t>
  </si>
  <si>
    <t>=WENN(ISTFEHLER(K141*$C$20/L200),0,K141*$C$20/L200)</t>
  </si>
  <si>
    <t>=WENN(ISTFEHLER(M141*$C$20),0,M141*$C$20/100)</t>
  </si>
  <si>
    <t>57</t>
  </si>
  <si>
    <t>VERB VERWALTUNGSVERGÜTUNG(AUTO</t>
  </si>
  <si>
    <t>=WENN(ISTFEHLER(k142*$C19/$C$16),0,k142*$C$19/$C$16)</t>
  </si>
  <si>
    <t>=WENN(ISTFEHLER(L142*$C$19/$C$16),0,L142*$C$19/$C$16)</t>
  </si>
  <si>
    <t>=WENN(ISTFEHLER(K142*$C$20/L201),0,K142*$C$20/L201)</t>
  </si>
  <si>
    <t>=WENN(ISTFEHLER(M142*$C$20),0,M142*$C$20/100)</t>
  </si>
  <si>
    <t>=SUMME(k86:k143)</t>
  </si>
  <si>
    <t>=SUMME(l86:l143)</t>
  </si>
  <si>
    <t>=SUMME(n86:n143)</t>
  </si>
  <si>
    <t>=SUMME(o86:o143)</t>
  </si>
  <si>
    <t>=SUMME(p86:p144)</t>
  </si>
  <si>
    <t>=SUMME(q86:q143)</t>
  </si>
  <si>
    <t>=SUMME(r86:r143)</t>
  </si>
  <si>
    <t>=SUMME(s86:s143)</t>
  </si>
  <si>
    <t>*Cash im Fonds wurde mit durchschnittlich -0,353 % im Monat verzinst</t>
  </si>
  <si>
    <t>Disclaimer:</t>
  </si>
  <si>
    <t xml:space="preserve">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            
</t>
  </si>
  <si>
    <t xml:space="preserve">
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            
</t>
  </si>
  <si>
    <t xml:space="preserve">Data presented are based on information published by index providers and other sources. All data are carefully checked on our part. However, Deka Investment GmbH does not guarantee or warrant that such data are complete and/or correct and shall not be liable for any damages occurring due to the utilization of the above-mentioned data or for damages that occur due to the utilization of such data.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</si>
</sst>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 #,##0.00_);_(* (#,##0.00);_(* &quot;-&quot;??_);_(@_)"/>
    <numFmt numFmtId="43" formatCode="_(&quot;$&quot;* #,##0.00_);_(&quot;$&quot;* (#,##0.00);_(&quot;$&quot;* &quot;-&quot;??_);_(@_)"/>
    <numFmt numFmtId="164" formatCode="&quot;&quot;#,##0.00"/>
  </numFmts>
  <fonts count="8">
    <font>
      <sz val="10"/>
      <name val="Arial"/>
      <family val="0"/>
    </font>
    <font>
      <sz val="10"/>
      <color indexed="8"/>
      <name val="Arial"/>
      <family val="0"/>
    </font>
    <font>
      <b/>
      <sz val="24"/>
      <color indexed="8"/>
      <name val="Arial"/>
      <family val="0"/>
    </font>
    <font>
      <sz val="16"/>
      <color indexed="8"/>
      <name val="Arial"/>
      <family val="0"/>
    </font>
    <font>
      <b/>
      <sz val="24"/>
      <color indexed="63"/>
      <name val="Arial"/>
      <family val="0"/>
    </font>
    <font>
      <b/>
      <sz val="16"/>
      <color indexed="8"/>
      <name val="Arial"/>
      <family val="0"/>
    </font>
    <font>
      <b/>
      <sz val="10"/>
      <color indexed="8"/>
      <name val="Arial"/>
      <family val="0"/>
    </font>
    <font>
      <sz val="11"/>
      <name val="Calibri"/>
      <family val="0"/>
    </font>
  </fonts>
  <fills count="4">
    <fill>
      <patternFill/>
    </fill>
    <fill>
      <patternFill patternType="gray125"/>
    </fill>
    <fill>
      <patternFill patternType="solid">
        <fgColor indexed="23"/>
        <bgColor indexed="64"/>
      </patternFill>
    </fill>
    <fill>
      <patternFill patternType="solid">
        <fgColor indexed="22"/>
        <bgColor indexed="64"/>
      </patternFill>
    </fill>
  </fills>
  <borders count="63">
    <border>
      <left/>
      <right/>
      <top/>
      <bottom/>
      <diagonal/>
    </border>
    <border>
      <left style="thin">
        <color indexed="9"/>
      </left>
      <right>
        <color indexed="8"/>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23"/>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style="thin">
        <color indexed="8"/>
      </left>
      <right style="thin">
        <color indexed="8"/>
      </right>
      <top style="thin">
        <color indexed="8"/>
      </top>
      <bottom style="thin">
        <color indexed="8"/>
      </bottom>
    </border>
    <border>
      <left style="thin">
        <color indexed="8"/>
      </left>
      <right>
        <color indexed="8"/>
      </right>
      <top>
        <color indexed="8"/>
      </top>
      <bottom style="thin">
        <color indexed="8"/>
      </bottom>
    </border>
    <border>
      <left style="thin">
        <color indexed="9"/>
      </left>
      <right>
        <color indexed="8"/>
      </right>
      <top style="medium">
        <color indexed="8"/>
      </top>
      <bottom style="medium">
        <color indexed="8"/>
      </bottom>
    </border>
    <border>
      <left style="thin">
        <color indexed="9"/>
      </left>
      <right style="thin">
        <color indexed="9"/>
      </right>
      <top style="medium">
        <color indexed="8"/>
      </top>
      <bottom style="medium">
        <color indexed="8"/>
      </bottom>
    </border>
    <border>
      <left style="thin">
        <color indexed="9"/>
      </left>
      <right style="thin">
        <color indexed="9"/>
      </right>
      <top style="medium">
        <color indexed="8"/>
      </top>
      <bottom>
        <color indexed="8"/>
      </bottom>
    </border>
    <border>
      <left>
        <color indexed="8"/>
      </left>
      <right style="thin">
        <color indexed="9"/>
      </right>
      <top style="medium">
        <color indexed="8"/>
      </top>
      <bottom>
        <color indexed="8"/>
      </bottom>
    </border>
    <border>
      <left style="medium">
        <color indexed="8"/>
      </left>
      <right style="thin">
        <color indexed="9"/>
      </right>
      <top style="medium">
        <color indexed="8"/>
      </top>
      <bottom>
        <color indexed="8"/>
      </bottom>
    </border>
    <border>
      <left style="thin">
        <color indexed="9"/>
      </left>
      <right style="medium">
        <color indexed="8"/>
      </right>
      <top style="medium">
        <color indexed="8"/>
      </top>
      <bottom>
        <color indexed="8"/>
      </bottom>
    </border>
    <border>
      <left style="thin">
        <color indexed="9"/>
      </left>
      <right style="thin">
        <color indexed="9"/>
      </right>
      <top>
        <color indexed="8"/>
      </top>
      <bottom style="medium">
        <color indexed="8"/>
      </bottom>
    </border>
    <border>
      <left style="medium">
        <color indexed="8"/>
      </left>
      <right style="thin">
        <color indexed="9"/>
      </right>
      <top>
        <color indexed="8"/>
      </top>
      <bottom style="medium">
        <color indexed="8"/>
      </bottom>
    </border>
    <border>
      <left style="thin">
        <color indexed="9"/>
      </left>
      <right style="medium">
        <color indexed="8"/>
      </right>
      <top>
        <color indexed="8"/>
      </top>
      <bottom style="medium">
        <color indexed="8"/>
      </bottom>
    </border>
    <border>
      <left style="thin">
        <color indexed="9"/>
      </left>
      <right>
        <color indexed="8"/>
      </right>
      <top>
        <color indexed="8"/>
      </top>
      <bottom style="medium">
        <color indexed="8"/>
      </bottom>
    </border>
    <border>
      <left style="thin">
        <color indexed="9"/>
      </left>
      <right style="medium">
        <color indexed="9"/>
      </right>
      <top style="thin">
        <color indexed="9"/>
      </top>
      <bottom style="thin">
        <color indexed="9"/>
      </bottom>
    </border>
    <border>
      <left style="medium">
        <color indexed="9"/>
      </left>
      <right style="medium">
        <color indexed="9"/>
      </right>
      <top style="thin">
        <color indexed="62"/>
      </top>
      <bottom style="medium">
        <color indexed="9"/>
      </bottom>
    </border>
    <border>
      <left style="medium">
        <color indexed="8"/>
      </left>
      <right style="medium">
        <color indexed="9"/>
      </right>
      <top style="thin">
        <color indexed="62"/>
      </top>
      <bottom style="medium">
        <color indexed="9"/>
      </bottom>
    </border>
    <border>
      <left style="medium">
        <color indexed="9"/>
      </left>
      <right style="medium">
        <color indexed="8"/>
      </right>
      <top style="thin">
        <color indexed="62"/>
      </top>
      <bottom style="medium">
        <color indexed="9"/>
      </bottom>
    </border>
    <border>
      <left style="medium">
        <color indexed="9"/>
      </left>
      <right style="thin">
        <color indexed="9"/>
      </right>
      <top style="thin">
        <color indexed="62"/>
      </top>
      <bottom style="medium">
        <color indexed="9"/>
      </bottom>
    </border>
    <border>
      <left style="medium">
        <color indexed="8"/>
      </left>
      <right style="thin">
        <color indexed="9"/>
      </right>
      <top style="thin">
        <color indexed="9"/>
      </top>
      <bottom style="thin">
        <color indexed="9"/>
      </bottom>
    </border>
    <border>
      <left style="thin">
        <color indexed="9"/>
      </left>
      <right style="medium">
        <color indexed="8"/>
      </right>
      <top style="thin">
        <color indexed="9"/>
      </top>
      <bottom style="thin">
        <color indexed="9"/>
      </bottom>
    </border>
    <border>
      <left>
        <color indexed="8"/>
      </left>
      <right>
        <color indexed="8"/>
      </right>
      <top style="medium">
        <color indexed="8"/>
      </top>
      <bottom style="medium">
        <color indexed="8"/>
      </bottom>
    </border>
    <border>
      <left style="medium">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style="thin">
        <color indexed="9"/>
      </right>
      <top style="medium">
        <color indexed="8"/>
      </top>
      <bottom style="medium">
        <color indexed="8"/>
      </bottom>
    </border>
    <border>
      <left>
        <color indexed="8"/>
      </left>
      <right style="thin">
        <color indexed="9"/>
      </right>
      <top style="thin">
        <color indexed="9"/>
      </top>
      <bottom style="thin">
        <color indexed="9"/>
      </bottom>
    </border>
    <border>
      <left style="thin">
        <color indexed="9"/>
      </left>
      <right>
        <color indexed="8"/>
      </right>
      <top style="medium">
        <color indexed="8"/>
      </top>
      <bottom>
        <color indexed="8"/>
      </bottom>
    </border>
    <border>
      <left>
        <color indexed="8"/>
      </left>
      <right>
        <color indexed="8"/>
      </right>
      <top style="medium">
        <color indexed="8"/>
      </top>
      <bottom>
        <color indexed="8"/>
      </bottom>
    </border>
    <border>
      <left style="medium">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color indexed="8"/>
      </right>
      <top>
        <color indexed="8"/>
      </top>
      <bottom style="medium">
        <color indexed="8"/>
      </bottom>
    </border>
    <border>
      <left>
        <color indexed="8"/>
      </left>
      <right style="medium">
        <color indexed="8"/>
      </right>
      <top>
        <color indexed="8"/>
      </top>
      <bottom style="medium">
        <color indexed="8"/>
      </bottom>
    </border>
    <border>
      <left>
        <color indexed="8"/>
      </left>
      <right>
        <color indexed="8"/>
      </right>
      <top>
        <color indexed="8"/>
      </top>
      <bottom style="medium">
        <color indexed="8"/>
      </bottom>
    </border>
    <border>
      <left>
        <color indexed="8"/>
      </left>
      <right style="thin">
        <color indexed="9"/>
      </right>
      <top>
        <color indexed="8"/>
      </top>
      <bottom>
        <color indexed="8"/>
      </bottom>
    </border>
    <border>
      <left style="medium">
        <color indexed="9"/>
      </left>
      <right>
        <color indexed="8"/>
      </right>
      <top>
        <color indexed="8"/>
      </top>
      <bottom>
        <color indexed="8"/>
      </bottom>
    </border>
    <border>
      <left style="medium">
        <color indexed="8"/>
      </left>
      <right style="thin">
        <color indexed="9"/>
      </right>
      <top>
        <color indexed="8"/>
      </top>
      <bottom>
        <color indexed="8"/>
      </bottom>
    </border>
    <border>
      <left>
        <color indexed="8"/>
      </left>
      <right style="medium">
        <color indexed="8"/>
      </right>
      <top>
        <color indexed="8"/>
      </top>
      <bottom>
        <color indexed="8"/>
      </bottom>
    </border>
    <border>
      <left>
        <color indexed="8"/>
      </left>
      <right style="medium">
        <color indexed="9"/>
      </right>
      <top>
        <color indexed="8"/>
      </top>
      <bottom>
        <color indexed="8"/>
      </bottom>
    </border>
    <border>
      <left>
        <color indexed="8"/>
      </left>
      <right>
        <color indexed="8"/>
      </right>
      <top style="thin">
        <color indexed="9"/>
      </top>
      <bottom style="thin">
        <color indexed="9"/>
      </bottom>
    </border>
    <border>
      <left style="medium">
        <color indexed="9"/>
      </left>
      <right style="medium">
        <color indexed="9"/>
      </right>
      <top style="medium">
        <color indexed="9"/>
      </top>
      <bottom style="medium">
        <color indexed="9"/>
      </bottom>
    </border>
    <border>
      <left style="medium">
        <color indexed="8"/>
      </left>
      <right>
        <color indexed="8"/>
      </right>
      <top style="medium">
        <color indexed="9"/>
      </top>
      <bottom style="medium">
        <color indexed="9"/>
      </bottom>
    </border>
    <border>
      <left style="thin">
        <color indexed="9"/>
      </left>
      <right style="medium">
        <color indexed="8"/>
      </right>
      <top style="thin">
        <color indexed="9"/>
      </top>
      <bottom style="medium">
        <color indexed="9"/>
      </bottom>
    </border>
    <border>
      <left>
        <color indexed="8"/>
      </left>
      <right style="medium">
        <color indexed="9"/>
      </right>
      <top style="medium">
        <color indexed="9"/>
      </top>
      <bottom style="medium">
        <color indexed="9"/>
      </bottom>
    </border>
    <border>
      <left>
        <color indexed="8"/>
      </left>
      <right style="medium">
        <color indexed="8"/>
      </right>
      <top style="thin">
        <color indexed="9"/>
      </top>
      <bottom style="thin">
        <color indexed="9"/>
      </bottom>
    </border>
    <border>
      <left>
        <color indexed="8"/>
      </left>
      <right>
        <color indexed="8"/>
      </right>
      <top style="thin">
        <color indexed="9"/>
      </top>
      <bottom style="medium">
        <color indexed="9"/>
      </bottom>
    </border>
    <border>
      <left style="medium">
        <color indexed="8"/>
      </left>
      <right style="thin">
        <color indexed="9"/>
      </right>
      <top style="medium">
        <color indexed="9"/>
      </top>
      <bottom style="medium">
        <color indexed="9"/>
      </bottom>
    </border>
    <border>
      <left>
        <color indexed="8"/>
      </left>
      <right style="medium">
        <color indexed="8"/>
      </right>
      <top>
        <color indexed="8"/>
      </top>
      <bottom style="medium">
        <color indexed="9"/>
      </bottom>
    </border>
    <border>
      <left style="thin">
        <color indexed="9"/>
      </left>
      <right>
        <color indexed="8"/>
      </right>
      <top>
        <color indexed="8"/>
      </top>
      <bottom>
        <color indexed="8"/>
      </bottom>
    </border>
    <border>
      <left style="thin">
        <color indexed="9"/>
      </left>
      <right style="thin">
        <color indexed="9"/>
      </right>
      <top>
        <color indexed="8"/>
      </top>
      <bottom>
        <color indexed="8"/>
      </bottom>
    </border>
    <border>
      <left style="thin">
        <color indexed="8"/>
      </left>
      <right style="thin">
        <color indexed="8"/>
      </right>
      <top style="thin">
        <color indexed="8"/>
      </top>
      <bottom style="thin">
        <color indexed="9"/>
      </bottom>
    </border>
    <border>
      <left>
        <color indexed="8"/>
      </left>
      <right>
        <color indexed="8"/>
      </right>
      <top style="thin">
        <color indexed="8"/>
      </top>
      <bottom style="thin">
        <color indexed="9"/>
      </bottom>
    </border>
    <border>
      <left>
        <color indexed="8"/>
      </left>
      <right style="thin">
        <color indexed="8"/>
      </right>
      <top style="thin">
        <color indexed="8"/>
      </top>
      <bottom style="thin">
        <color indexed="9"/>
      </bottom>
    </border>
    <border>
      <left style="thin">
        <color indexed="8"/>
      </left>
      <right style="thin">
        <color indexed="9"/>
      </right>
      <top style="thin">
        <color indexed="9"/>
      </top>
      <bottom style="thin">
        <color indexed="9"/>
      </bottom>
    </border>
    <border>
      <left style="thin">
        <color indexed="9"/>
      </left>
      <right style="thin">
        <color indexed="8"/>
      </right>
      <top style="thin">
        <color indexed="9"/>
      </top>
      <bottom style="thin">
        <color indexed="9"/>
      </bottom>
    </border>
    <border>
      <left style="thin">
        <color indexed="8"/>
      </left>
      <right style="thin">
        <color indexed="8"/>
      </right>
      <top style="thin">
        <color indexed="9"/>
      </top>
      <bottom style="thin">
        <color indexed="8"/>
      </bottom>
    </border>
    <border>
      <left>
        <color indexed="8"/>
      </left>
      <right>
        <color indexed="8"/>
      </right>
      <top style="thin">
        <color indexed="9"/>
      </top>
      <bottom style="thin">
        <color indexed="8"/>
      </bottom>
    </border>
    <border>
      <left>
        <color indexed="8"/>
      </left>
      <right style="thin">
        <color indexed="8"/>
      </right>
      <top style="thin">
        <color indexed="9"/>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1" fillId="0" borderId="1" xfId="0" applyFont="1" applyBorder="1" applyAlignment="1">
      <alignment horizontal="right"/>
    </xf>
    <xf numFmtId="0" fontId="1" fillId="0" borderId="2" xfId="0" applyFont="1" applyBorder="1" applyAlignment="1">
      <alignment horizontal="left"/>
    </xf>
    <xf numFmtId="0" fontId="1" fillId="0" borderId="2" xfId="0" applyFont="1" applyBorder="1" applyAlignment="1">
      <alignment/>
    </xf>
    <xf numFmtId="0" fontId="1" fillId="0" borderId="2" xfId="0" applyFont="1" applyBorder="1" applyAlignment="1">
      <alignment wrapText="1"/>
    </xf>
    <xf numFmtId="0" fontId="2" fillId="0" borderId="1" xfId="0" applyFont="1" applyBorder="1" applyAlignment="1">
      <alignment horizontal="right" vertical="center"/>
    </xf>
    <xf numFmtId="0" fontId="3" fillId="0" borderId="2"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4" fillId="0" borderId="1" xfId="0" applyFont="1" applyBorder="1" applyAlignment="1">
      <alignment horizontal="right" vertical="center"/>
    </xf>
    <xf numFmtId="0" fontId="4" fillId="0" borderId="2" xfId="0" applyFont="1" applyBorder="1" applyAlignment="1">
      <alignment horizontal="left" vertical="center"/>
    </xf>
    <xf numFmtId="0" fontId="4" fillId="0" borderId="2" xfId="0" applyFont="1" applyBorder="1" applyAlignment="1">
      <alignment horizontal="left" vertical="center" wrapText="1"/>
    </xf>
    <xf numFmtId="0" fontId="1" fillId="0" borderId="2" xfId="0" applyFont="1" applyBorder="1" applyAlignment="1">
      <alignment horizontal="right"/>
    </xf>
    <xf numFmtId="0" fontId="1" fillId="0" borderId="2" xfId="0" applyFont="1" applyBorder="1" applyAlignment="1">
      <alignment horizontal="right" vertical="center"/>
    </xf>
    <xf numFmtId="0" fontId="5" fillId="0" borderId="2" xfId="0" applyFont="1" applyBorder="1" applyAlignment="1">
      <alignment horizontal="right" vertical="center"/>
    </xf>
    <xf numFmtId="0" fontId="5" fillId="0" borderId="2" xfId="0" applyFont="1" applyBorder="1" applyAlignment="1">
      <alignment horizontal="left" vertical="center"/>
    </xf>
    <xf numFmtId="0" fontId="5" fillId="0" borderId="2" xfId="0" applyFont="1" applyBorder="1" applyAlignment="1">
      <alignment horizontal="left" vertical="center" wrapText="1"/>
    </xf>
    <xf numFmtId="0" fontId="1" fillId="0" borderId="3" xfId="0" applyFont="1" applyBorder="1" applyAlignment="1">
      <alignment horizontal="left"/>
    </xf>
    <xf numFmtId="0" fontId="1" fillId="2" borderId="4" xfId="0" applyFont="1" applyBorder="1" applyAlignment="1">
      <alignment horizontal="left" vertical="center"/>
    </xf>
    <xf numFmtId="0" fontId="1" fillId="2" borderId="5" xfId="0" applyFont="1" applyBorder="1" applyAlignment="1">
      <alignment horizontal="right" vertical="center"/>
    </xf>
    <xf numFmtId="0" fontId="1" fillId="2" borderId="6" xfId="0" applyFont="1" applyBorder="1" applyAlignment="1">
      <alignment horizontal="left" vertical="center"/>
    </xf>
    <xf numFmtId="0" fontId="1" fillId="2" borderId="7" xfId="0" applyFont="1" applyBorder="1" applyAlignment="1">
      <alignment horizontal="right" vertical="center"/>
    </xf>
    <xf numFmtId="164" fontId="1" fillId="2" borderId="7" xfId="0" applyFont="1" applyBorder="1" applyAlignment="1">
      <alignment horizontal="right" vertical="center"/>
    </xf>
    <xf numFmtId="0" fontId="6" fillId="3" borderId="4" xfId="0" applyFont="1" applyBorder="1" applyAlignment="1">
      <alignment horizontal="left" vertical="center"/>
    </xf>
    <xf numFmtId="0" fontId="6" fillId="3" borderId="8" xfId="0" applyFont="1" applyBorder="1" applyAlignment="1">
      <alignment horizontal="right" vertical="center"/>
    </xf>
    <xf numFmtId="0" fontId="6" fillId="3" borderId="9" xfId="0" applyFont="1" applyBorder="1" applyAlignment="1">
      <alignment horizontal="left" vertical="center"/>
    </xf>
    <xf numFmtId="0" fontId="6" fillId="2" borderId="10" xfId="0" applyFont="1" applyBorder="1" applyAlignment="1">
      <alignment horizontal="right" vertical="center"/>
    </xf>
    <xf numFmtId="0" fontId="6" fillId="2" borderId="10" xfId="0" applyFont="1" applyBorder="1" applyAlignment="1">
      <alignment horizontal="left" vertical="center"/>
    </xf>
    <xf numFmtId="0" fontId="6" fillId="2" borderId="11" xfId="0" applyFont="1" applyBorder="1" applyAlignment="1">
      <alignment horizontal="center" vertical="center"/>
    </xf>
    <xf numFmtId="0" fontId="6" fillId="2" borderId="11" xfId="0" applyFont="1" applyBorder="1" applyAlignment="1">
      <alignment horizontal="center" vertical="center" wrapText="1"/>
    </xf>
    <xf numFmtId="0" fontId="6" fillId="2" borderId="12" xfId="0" applyFont="1" applyBorder="1" applyAlignment="1">
      <alignment horizontal="center" vertical="center" wrapText="1"/>
    </xf>
    <xf numFmtId="0" fontId="6" fillId="2" borderId="12" xfId="0" applyFont="1" applyBorder="1" applyAlignment="1">
      <alignment horizontal="center" vertical="center"/>
    </xf>
    <xf numFmtId="0" fontId="7" fillId="0" borderId="13" xfId="0" applyFont="1" applyBorder="1" applyAlignment="1">
      <alignment/>
    </xf>
    <xf numFmtId="0" fontId="6" fillId="3" borderId="14" xfId="0" applyFont="1" applyBorder="1" applyAlignment="1">
      <alignment horizontal="center" vertical="center" wrapText="1"/>
    </xf>
    <xf numFmtId="0" fontId="6" fillId="3" borderId="15" xfId="0" applyFont="1" applyBorder="1" applyAlignment="1">
      <alignment horizontal="center" vertical="center" wrapText="1"/>
    </xf>
    <xf numFmtId="0" fontId="6" fillId="3" borderId="12" xfId="0" applyFont="1" applyBorder="1" applyAlignment="1">
      <alignment horizontal="center" vertical="center" wrapText="1"/>
    </xf>
    <xf numFmtId="0" fontId="6" fillId="2" borderId="15" xfId="0" applyFont="1" applyBorder="1" applyAlignment="1">
      <alignment horizontal="center" vertical="center"/>
    </xf>
    <xf numFmtId="0" fontId="6" fillId="2" borderId="16" xfId="0" applyFont="1" applyBorder="1" applyAlignment="1">
      <alignment horizontal="center" vertical="center" wrapText="1"/>
    </xf>
    <xf numFmtId="0" fontId="6" fillId="2" borderId="16" xfId="0" applyFont="1" applyBorder="1" applyAlignment="1">
      <alignment horizontal="center" vertical="center"/>
    </xf>
    <xf numFmtId="0" fontId="6" fillId="3" borderId="17" xfId="0" applyFont="1" applyBorder="1" applyAlignment="1">
      <alignment horizontal="center" vertical="center" wrapText="1"/>
    </xf>
    <xf numFmtId="0" fontId="6" fillId="3" borderId="18" xfId="0" applyFont="1" applyBorder="1" applyAlignment="1">
      <alignment horizontal="center" vertical="center" wrapText="1"/>
    </xf>
    <xf numFmtId="0" fontId="6" fillId="3" borderId="16" xfId="0" applyFont="1" applyBorder="1" applyAlignment="1">
      <alignment horizontal="center" vertical="center" wrapText="1"/>
    </xf>
    <xf numFmtId="0" fontId="6" fillId="3" borderId="18" xfId="0" applyFont="1" applyBorder="1" applyAlignment="1">
      <alignment horizontal="center" vertical="center"/>
    </xf>
    <xf numFmtId="0" fontId="6" fillId="3" borderId="16" xfId="0" applyFont="1" applyBorder="1" applyAlignment="1">
      <alignment horizontal="center" vertical="center"/>
    </xf>
    <xf numFmtId="0" fontId="6" fillId="2" borderId="18" xfId="0" applyFont="1" applyBorder="1" applyAlignment="1">
      <alignment horizontal="center" vertical="center"/>
    </xf>
    <xf numFmtId="0" fontId="7" fillId="0" borderId="19" xfId="0" applyFont="1" applyBorder="1" applyAlignment="1">
      <alignment/>
    </xf>
    <xf numFmtId="0" fontId="7" fillId="0" borderId="16" xfId="0" applyFont="1" applyBorder="1" applyAlignment="1">
      <alignment/>
    </xf>
    <xf numFmtId="0" fontId="1" fillId="0" borderId="20" xfId="0" applyFont="1" applyBorder="1" applyAlignment="1">
      <alignment horizontal="right"/>
    </xf>
    <xf numFmtId="0" fontId="1" fillId="0" borderId="21" xfId="0" applyFont="1" applyBorder="1" applyAlignment="1">
      <alignment horizontal="left"/>
    </xf>
    <xf numFmtId="0" fontId="1" fillId="0" borderId="21" xfId="0" applyFont="1" applyBorder="1" applyAlignment="1">
      <alignment horizontal="left" vertical="center"/>
    </xf>
    <xf numFmtId="0" fontId="1" fillId="0" borderId="21" xfId="0" applyFont="1" applyBorder="1" applyAlignment="1">
      <alignment horizontal="right"/>
    </xf>
    <xf numFmtId="0" fontId="1" fillId="0" borderId="21" xfId="0" applyFont="1" applyBorder="1" applyAlignment="1">
      <alignment horizontal="right" wrapText="1"/>
    </xf>
    <xf numFmtId="164" fontId="1" fillId="0" borderId="21" xfId="0" applyFont="1" applyBorder="1" applyAlignment="1">
      <alignment wrapText="1"/>
    </xf>
    <xf numFmtId="164" fontId="1" fillId="0" borderId="21" xfId="0" applyFont="1" applyBorder="1" applyAlignment="1">
      <alignment horizontal="right" wrapText="1"/>
    </xf>
    <xf numFmtId="164" fontId="1" fillId="0" borderId="21" xfId="0" applyFont="1" applyBorder="1" applyAlignment="1">
      <alignment horizontal="right"/>
    </xf>
    <xf numFmtId="0" fontId="1" fillId="0" borderId="21" xfId="0" applyFont="1" applyBorder="1" applyAlignment="1">
      <alignment wrapText="1"/>
    </xf>
    <xf numFmtId="0" fontId="1" fillId="0" borderId="22" xfId="0" applyFont="1" applyBorder="1" applyAlignment="1">
      <alignment wrapText="1"/>
    </xf>
    <xf numFmtId="0" fontId="1" fillId="0" borderId="23" xfId="0" applyFont="1" applyBorder="1" applyAlignment="1">
      <alignment wrapText="1"/>
    </xf>
    <xf numFmtId="0" fontId="1" fillId="0" borderId="23" xfId="0" applyFont="1" applyBorder="1" applyAlignment="1">
      <alignment/>
    </xf>
    <xf numFmtId="0" fontId="1" fillId="0" borderId="24" xfId="0" applyFont="1" applyBorder="1" applyAlignment="1">
      <alignment/>
    </xf>
    <xf numFmtId="0" fontId="1" fillId="0" borderId="23" xfId="0" applyFont="1" applyBorder="1" applyAlignment="1">
      <alignment horizontal="left"/>
    </xf>
    <xf numFmtId="164" fontId="1" fillId="0" borderId="2" xfId="0" applyFont="1" applyBorder="1" applyAlignment="1">
      <alignment horizontal="right"/>
    </xf>
    <xf numFmtId="164" fontId="1" fillId="0" borderId="2" xfId="0" applyFont="1" applyBorder="1" applyAlignment="1">
      <alignment horizontal="right" wrapText="1"/>
    </xf>
    <xf numFmtId="0" fontId="1" fillId="0" borderId="25" xfId="0" applyFont="1" applyBorder="1" applyAlignment="1">
      <alignment wrapText="1"/>
    </xf>
    <xf numFmtId="0" fontId="1" fillId="0" borderId="26" xfId="0" applyFont="1" applyBorder="1" applyAlignment="1">
      <alignment wrapText="1"/>
    </xf>
    <xf numFmtId="0" fontId="1" fillId="0" borderId="26" xfId="0" applyFont="1" applyBorder="1" applyAlignment="1">
      <alignment/>
    </xf>
    <xf numFmtId="0" fontId="6" fillId="2" borderId="27" xfId="0" applyFont="1" applyBorder="1" applyAlignment="1">
      <alignment horizontal="right"/>
    </xf>
    <xf numFmtId="0" fontId="6" fillId="2" borderId="27" xfId="0" applyFont="1" applyBorder="1" applyAlignment="1">
      <alignment horizontal="left"/>
    </xf>
    <xf numFmtId="0" fontId="6" fillId="2" borderId="27" xfId="0" applyFont="1" applyBorder="1" applyAlignment="1">
      <alignment/>
    </xf>
    <xf numFmtId="0" fontId="6" fillId="2" borderId="27" xfId="0" applyFont="1" applyBorder="1" applyAlignment="1">
      <alignment wrapText="1"/>
    </xf>
    <xf numFmtId="0" fontId="6" fillId="2" borderId="28" xfId="0" applyFont="1" applyBorder="1" applyAlignment="1">
      <alignment wrapText="1"/>
    </xf>
    <xf numFmtId="0" fontId="6" fillId="2" borderId="29" xfId="0" applyFont="1" applyBorder="1" applyAlignment="1">
      <alignment wrapText="1"/>
    </xf>
    <xf numFmtId="0" fontId="6" fillId="2" borderId="29" xfId="0" applyFont="1" applyBorder="1" applyAlignment="1">
      <alignment/>
    </xf>
    <xf numFmtId="0" fontId="6" fillId="2" borderId="30" xfId="0" applyFont="1" applyBorder="1" applyAlignment="1">
      <alignment/>
    </xf>
    <xf numFmtId="0" fontId="1" fillId="0" borderId="31" xfId="0" applyFont="1" applyBorder="1" applyAlignment="1">
      <alignment wrapText="1"/>
    </xf>
    <xf numFmtId="0" fontId="1" fillId="0" borderId="1" xfId="0" applyFont="1" applyBorder="1" applyAlignment="1">
      <alignment wrapText="1"/>
    </xf>
    <xf numFmtId="0" fontId="1" fillId="0" borderId="1" xfId="0" applyFont="1" applyBorder="1" applyAlignment="1">
      <alignment/>
    </xf>
    <xf numFmtId="0" fontId="6" fillId="0" borderId="1" xfId="0"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horizontal="left" vertical="center" wrapText="1"/>
    </xf>
    <xf numFmtId="0" fontId="6" fillId="0" borderId="3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2" borderId="27" xfId="0" applyFont="1" applyBorder="1" applyAlignment="1">
      <alignment horizontal="right" vertical="center"/>
    </xf>
    <xf numFmtId="0" fontId="6" fillId="2" borderId="10" xfId="0" applyFont="1" applyBorder="1" applyAlignment="1">
      <alignment horizontal="center" vertical="center"/>
    </xf>
    <xf numFmtId="0" fontId="6" fillId="2" borderId="32" xfId="0" applyFont="1" applyBorder="1" applyAlignment="1">
      <alignment horizontal="center" vertical="center"/>
    </xf>
    <xf numFmtId="0" fontId="7" fillId="0" borderId="33" xfId="0" applyFont="1" applyBorder="1" applyAlignment="1">
      <alignment/>
    </xf>
    <xf numFmtId="0" fontId="6" fillId="2" borderId="32" xfId="0" applyFont="1" applyBorder="1" applyAlignment="1">
      <alignment horizontal="center" vertical="center" wrapText="1"/>
    </xf>
    <xf numFmtId="0" fontId="6" fillId="3" borderId="34" xfId="0" applyFont="1" applyBorder="1" applyAlignment="1">
      <alignment horizontal="center" vertical="center" wrapText="1"/>
    </xf>
    <xf numFmtId="0" fontId="6" fillId="3" borderId="32" xfId="0" applyFont="1" applyBorder="1" applyAlignment="1">
      <alignment horizontal="center" vertical="center" wrapText="1"/>
    </xf>
    <xf numFmtId="0" fontId="6" fillId="3" borderId="35" xfId="0" applyFont="1" applyBorder="1" applyAlignment="1">
      <alignment horizontal="center" vertical="center" wrapText="1"/>
    </xf>
    <xf numFmtId="0" fontId="6" fillId="2" borderId="19" xfId="0" applyFont="1" applyBorder="1" applyAlignment="1">
      <alignment horizontal="center" vertical="center"/>
    </xf>
    <xf numFmtId="0" fontId="6" fillId="3" borderId="36" xfId="0" applyFont="1" applyBorder="1" applyAlignment="1">
      <alignment horizontal="center" vertical="center"/>
    </xf>
    <xf numFmtId="0" fontId="6" fillId="3" borderId="19" xfId="0" applyFont="1" applyBorder="1" applyAlignment="1">
      <alignment horizontal="center" vertical="center"/>
    </xf>
    <xf numFmtId="0" fontId="6" fillId="3" borderId="37" xfId="0" applyFont="1" applyBorder="1" applyAlignment="1">
      <alignment horizontal="center" vertical="center"/>
    </xf>
    <xf numFmtId="0" fontId="7" fillId="0" borderId="38" xfId="0" applyFont="1" applyBorder="1" applyAlignment="1">
      <alignment/>
    </xf>
    <xf numFmtId="0" fontId="1" fillId="0" borderId="39" xfId="0" applyFont="1" applyBorder="1" applyAlignment="1">
      <alignment horizontal="right"/>
    </xf>
    <xf numFmtId="0" fontId="1" fillId="0" borderId="39" xfId="0" applyFont="1" applyBorder="1" applyAlignment="1">
      <alignment horizontal="left"/>
    </xf>
    <xf numFmtId="0" fontId="1" fillId="0" borderId="0" xfId="0" applyFont="1" applyAlignment="1">
      <alignment horizontal="right"/>
    </xf>
    <xf numFmtId="0" fontId="1" fillId="0" borderId="40" xfId="0" applyFont="1" applyBorder="1" applyAlignment="1">
      <alignment horizontal="right"/>
    </xf>
    <xf numFmtId="0" fontId="1" fillId="0" borderId="41" xfId="0" applyFont="1" applyBorder="1" applyAlignment="1">
      <alignment horizontal="right"/>
    </xf>
    <xf numFmtId="0" fontId="1" fillId="0" borderId="42" xfId="0" applyFont="1" applyBorder="1" applyAlignment="1">
      <alignment horizontal="right"/>
    </xf>
    <xf numFmtId="0" fontId="1" fillId="0" borderId="43" xfId="0" applyFont="1" applyBorder="1" applyAlignment="1">
      <alignment horizontal="right"/>
    </xf>
    <xf numFmtId="0" fontId="1" fillId="0" borderId="44" xfId="0" applyFont="1" applyBorder="1" applyAlignment="1">
      <alignment horizontal="right"/>
    </xf>
    <xf numFmtId="164" fontId="1" fillId="0" borderId="45" xfId="0" applyFont="1" applyBorder="1" applyAlignment="1">
      <alignment horizontal="right"/>
    </xf>
    <xf numFmtId="0" fontId="1" fillId="0" borderId="46" xfId="0" applyFont="1" applyBorder="1" applyAlignment="1">
      <alignment horizontal="right"/>
    </xf>
    <xf numFmtId="0" fontId="1" fillId="0" borderId="47" xfId="0" applyFont="1" applyBorder="1" applyAlignment="1">
      <alignment horizontal="right"/>
    </xf>
    <xf numFmtId="0" fontId="1" fillId="0" borderId="48" xfId="0" applyFont="1" applyBorder="1" applyAlignment="1">
      <alignment horizontal="right"/>
    </xf>
    <xf numFmtId="0" fontId="1" fillId="0" borderId="49" xfId="0" applyFont="1" applyBorder="1" applyAlignment="1">
      <alignment horizontal="right"/>
    </xf>
    <xf numFmtId="0" fontId="1" fillId="0" borderId="50" xfId="0" applyFont="1" applyBorder="1" applyAlignment="1">
      <alignment horizontal="right"/>
    </xf>
    <xf numFmtId="0" fontId="1" fillId="0" borderId="51" xfId="0" applyFont="1" applyBorder="1" applyAlignment="1">
      <alignment horizontal="right"/>
    </xf>
    <xf numFmtId="0" fontId="1" fillId="0" borderId="52" xfId="0" applyFont="1" applyBorder="1" applyAlignment="1">
      <alignment horizontal="right"/>
    </xf>
    <xf numFmtId="0" fontId="1" fillId="0" borderId="53" xfId="0" applyFont="1" applyBorder="1" applyAlignment="1">
      <alignment horizontal="left"/>
    </xf>
    <xf numFmtId="0" fontId="1" fillId="0" borderId="53" xfId="0" applyFont="1" applyBorder="1" applyAlignment="1">
      <alignment horizontal="right"/>
    </xf>
    <xf numFmtId="0" fontId="1" fillId="0" borderId="54" xfId="0" applyFont="1" applyBorder="1" applyAlignment="1">
      <alignment horizontal="right"/>
    </xf>
    <xf numFmtId="0" fontId="6" fillId="2" borderId="28" xfId="0" applyFont="1" applyBorder="1" applyAlignment="1">
      <alignment horizontal="right"/>
    </xf>
    <xf numFmtId="0" fontId="6" fillId="2" borderId="29" xfId="0" applyFont="1" applyBorder="1" applyAlignment="1">
      <alignment horizontal="right"/>
    </xf>
    <xf numFmtId="0" fontId="1" fillId="0" borderId="1" xfId="0" applyFont="1" applyBorder="1" applyAlignment="1">
      <alignment horizontal="left"/>
    </xf>
    <xf numFmtId="0" fontId="1" fillId="0" borderId="1" xfId="0" applyFont="1" applyBorder="1" applyAlignment="1">
      <alignment horizontal="left" vertical="top"/>
    </xf>
    <xf numFmtId="0" fontId="1" fillId="0" borderId="55" xfId="0" applyFont="1" applyBorder="1" applyAlignment="1">
      <alignment horizontal="left" vertical="top" wrapText="1"/>
    </xf>
    <xf numFmtId="0" fontId="7" fillId="0" borderId="56" xfId="0" applyFont="1" applyBorder="1" applyAlignment="1">
      <alignment/>
    </xf>
    <xf numFmtId="0" fontId="7" fillId="0" borderId="57" xfId="0" applyFont="1" applyBorder="1" applyAlignment="1">
      <alignment/>
    </xf>
    <xf numFmtId="0" fontId="1" fillId="0" borderId="44" xfId="0" applyFont="1" applyBorder="1" applyAlignment="1">
      <alignment wrapText="1"/>
    </xf>
    <xf numFmtId="0" fontId="1" fillId="0" borderId="58" xfId="0" applyFont="1" applyBorder="1" applyAlignment="1">
      <alignment horizontal="left" vertical="top" wrapText="1"/>
    </xf>
    <xf numFmtId="0" fontId="1" fillId="0" borderId="59" xfId="0" applyFont="1" applyBorder="1" applyAlignment="1">
      <alignment wrapText="1"/>
    </xf>
    <xf numFmtId="0" fontId="1" fillId="0" borderId="60" xfId="0" applyFont="1" applyBorder="1" applyAlignment="1">
      <alignment horizontal="left" vertical="top" wrapText="1"/>
    </xf>
    <xf numFmtId="0" fontId="7" fillId="0" borderId="61" xfId="0" applyFont="1" applyBorder="1" applyAlignment="1">
      <alignment/>
    </xf>
    <xf numFmtId="0" fontId="7" fillId="0" borderId="62" xfId="0" applyFont="1" applyBorder="1" applyAlignment="1">
      <alignment/>
    </xf>
    <xf numFmtId="0" fontId="1" fillId="0" borderId="45" xfId="0" applyFont="1" applyBorder="1" applyAlignment="1">
      <alignment horizontal="left"/>
    </xf>
    <xf numFmtId="0" fontId="1" fillId="0" borderId="45" xfId="0" applyFont="1" applyBorder="1" applyAlignment="1">
      <alignment/>
    </xf>
    <xf numFmtId="0" fontId="1" fillId="0" borderId="45"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0000A0"/>
      <rgbColor rgb="008AA7D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152"/>
  <sheetViews>
    <sheetView tabSelected="1" workbookViewId="0" topLeftCell="A1">
      <selection activeCell="A1" sqref="A1"/>
    </sheetView>
  </sheetViews>
  <sheetFormatPr defaultColWidth="9.140625" defaultRowHeight="12.75" outlineLevelRow="1"/>
  <cols>
    <col min="1" max="1" width="4.00390625" style="0" bestFit="1" customWidth="1"/>
    <col min="2" max="2" width="32.28125" style="0" bestFit="1" customWidth="1"/>
    <col min="3" max="3" width="18.8515625" style="0" bestFit="1" customWidth="1"/>
    <col min="4" max="4" width="13.421875" style="0" bestFit="1" customWidth="1"/>
    <col min="5" max="5" width="14.57421875" style="0" bestFit="1" customWidth="1"/>
    <col min="6" max="6" width="17.7109375" style="0" bestFit="1" customWidth="1"/>
    <col min="7" max="7" width="18.8515625" style="0" bestFit="1" customWidth="1"/>
    <col min="8" max="8" width="11.140625" style="0" bestFit="1" customWidth="1"/>
    <col min="9" max="9" width="14.7109375" style="0" bestFit="1" customWidth="1"/>
    <col min="10" max="11" width="16.7109375" style="0" bestFit="1" customWidth="1"/>
    <col min="12" max="12" width="13.421875" style="0" bestFit="1" customWidth="1"/>
    <col min="13" max="13" width="31.140625" style="0" bestFit="1" customWidth="1"/>
    <col min="14" max="14" width="27.140625" style="0" bestFit="1" customWidth="1"/>
    <col min="15" max="15" width="16.421875" style="0" bestFit="1" customWidth="1"/>
    <col min="16" max="16" width="13.421875" style="0" bestFit="1" customWidth="1"/>
    <col min="17" max="17" width="14.140625" style="0" bestFit="1" customWidth="1"/>
    <col min="18" max="19" width="13.421875" style="0" bestFit="1" customWidth="1"/>
    <col min="20" max="23" width="12.7109375" style="0" bestFit="1" customWidth="1"/>
    <col min="24" max="24" width="17.28125" style="0" bestFit="1" customWidth="1"/>
  </cols>
  <sheetData>
    <row r="1" spans="1:24" ht="13.5" customHeight="1">
      <c r="A1" s="1"/>
      <c r="B1" s="2" t="s">
        <v>0</v>
      </c>
      <c r="C1" s="3"/>
      <c r="D1" s="3"/>
      <c r="E1" s="3"/>
      <c r="F1" s="3"/>
      <c r="G1" s="4"/>
      <c r="H1" s="4"/>
      <c r="I1" s="3"/>
      <c r="J1" s="4"/>
      <c r="K1" s="4"/>
      <c r="L1" s="3"/>
      <c r="M1" s="3"/>
      <c r="N1" s="4"/>
      <c r="O1" s="4"/>
      <c r="P1" s="4"/>
      <c r="Q1" s="4"/>
      <c r="R1" s="4"/>
      <c r="S1" s="3"/>
      <c r="T1" s="3"/>
      <c r="U1" s="3"/>
      <c r="V1" s="3"/>
      <c r="W1" s="3"/>
      <c r="X1" s="3"/>
    </row>
    <row r="2" spans="1:24" ht="13.5" customHeight="1" outlineLevel="1">
      <c r="A2" s="5"/>
      <c r="B2" s="6" t="s">
        <v>1</v>
      </c>
      <c r="C2" s="7"/>
      <c r="D2" s="7"/>
      <c r="E2" s="7"/>
      <c r="F2" s="7"/>
      <c r="G2" s="8"/>
      <c r="H2" s="8"/>
      <c r="I2" s="7"/>
      <c r="J2" s="8"/>
      <c r="K2" s="8"/>
      <c r="L2" s="7"/>
      <c r="M2" s="7"/>
      <c r="N2" s="8"/>
      <c r="O2" s="8"/>
      <c r="P2" s="8"/>
      <c r="Q2" s="8"/>
      <c r="R2" s="8"/>
      <c r="S2" s="7"/>
      <c r="T2" s="7"/>
      <c r="U2" s="7"/>
      <c r="V2" s="7"/>
      <c r="W2" s="7"/>
      <c r="X2" s="7"/>
    </row>
    <row r="3" spans="1:24" ht="13.5" customHeight="1" outlineLevel="1">
      <c r="A3" s="9"/>
      <c r="B3" s="10" t="s">
        <v>0</v>
      </c>
      <c r="C3" s="10"/>
      <c r="D3" s="10"/>
      <c r="E3" s="10"/>
      <c r="F3" s="10"/>
      <c r="G3" s="11"/>
      <c r="H3" s="11"/>
      <c r="I3" s="10"/>
      <c r="J3" s="11"/>
      <c r="K3" s="11"/>
      <c r="L3" s="10"/>
      <c r="M3" s="10"/>
      <c r="N3" s="11"/>
      <c r="O3" s="11"/>
      <c r="P3" s="11"/>
      <c r="Q3" s="11"/>
      <c r="R3" s="11"/>
      <c r="S3" s="10"/>
      <c r="T3" s="10"/>
      <c r="U3" s="10"/>
      <c r="V3" s="10"/>
      <c r="W3" s="10"/>
      <c r="X3" s="10"/>
    </row>
    <row r="4" spans="1:24" ht="13.5" customHeight="1" outlineLevel="1">
      <c r="A4" s="12"/>
      <c r="B4" s="2" t="s">
        <v>2</v>
      </c>
      <c r="C4" s="3"/>
      <c r="D4" s="3"/>
      <c r="E4" s="3"/>
      <c r="F4" s="3"/>
      <c r="G4" s="4"/>
      <c r="H4" s="4"/>
      <c r="I4" s="3"/>
      <c r="J4" s="4"/>
      <c r="K4" s="4"/>
      <c r="L4" s="3"/>
      <c r="M4" s="3"/>
      <c r="N4" s="4"/>
      <c r="O4" s="4"/>
      <c r="P4" s="4"/>
      <c r="Q4" s="4"/>
      <c r="R4" s="4"/>
      <c r="S4" s="3"/>
      <c r="T4" s="3"/>
      <c r="U4" s="3"/>
      <c r="V4" s="3"/>
      <c r="W4" s="3"/>
      <c r="X4" s="3"/>
    </row>
    <row r="5" spans="1:24" ht="13.5" customHeight="1" outlineLevel="1">
      <c r="A5" s="12"/>
      <c r="B5" s="2" t="s">
        <v>3</v>
      </c>
      <c r="C5" s="3"/>
      <c r="D5" s="3"/>
      <c r="E5" s="3"/>
      <c r="F5" s="3"/>
      <c r="G5" s="4"/>
      <c r="H5" s="4"/>
      <c r="I5" s="3"/>
      <c r="J5" s="4"/>
      <c r="K5" s="4"/>
      <c r="L5" s="3"/>
      <c r="M5" s="3"/>
      <c r="N5" s="4"/>
      <c r="O5" s="4"/>
      <c r="P5" s="4"/>
      <c r="Q5" s="4"/>
      <c r="R5" s="4"/>
      <c r="S5" s="3"/>
      <c r="T5" s="3"/>
      <c r="U5" s="3"/>
      <c r="V5" s="3"/>
      <c r="W5" s="3"/>
      <c r="X5" s="3"/>
    </row>
    <row r="6" spans="1:24" ht="13.5" customHeight="1" outlineLevel="1">
      <c r="A6" s="12"/>
      <c r="B6" s="2" t="s">
        <v>0</v>
      </c>
      <c r="C6" s="3"/>
      <c r="D6" s="3"/>
      <c r="E6" s="3"/>
      <c r="F6" s="3"/>
      <c r="G6" s="4"/>
      <c r="H6" s="4"/>
      <c r="I6" s="3"/>
      <c r="J6" s="4"/>
      <c r="K6" s="4"/>
      <c r="L6" s="3"/>
      <c r="M6" s="3"/>
      <c r="N6" s="4"/>
      <c r="O6" s="4"/>
      <c r="P6" s="4"/>
      <c r="Q6" s="4"/>
      <c r="R6" s="4"/>
      <c r="S6" s="3"/>
      <c r="T6" s="3"/>
      <c r="U6" s="3"/>
      <c r="V6" s="3"/>
      <c r="W6" s="3"/>
      <c r="X6" s="3"/>
    </row>
    <row r="7" spans="1:24" ht="13.5" customHeight="1" outlineLevel="1">
      <c r="A7" s="12"/>
      <c r="B7" s="2" t="s">
        <v>4</v>
      </c>
      <c r="C7" s="3"/>
      <c r="D7" s="3"/>
      <c r="E7" s="3"/>
      <c r="F7" s="3"/>
      <c r="G7" s="4"/>
      <c r="H7" s="4"/>
      <c r="I7" s="3"/>
      <c r="J7" s="4"/>
      <c r="K7" s="4"/>
      <c r="L7" s="3"/>
      <c r="M7" s="3"/>
      <c r="N7" s="4"/>
      <c r="O7" s="4"/>
      <c r="P7" s="4"/>
      <c r="Q7" s="4"/>
      <c r="R7" s="4"/>
      <c r="S7" s="3"/>
      <c r="T7" s="3"/>
      <c r="U7" s="3"/>
      <c r="V7" s="3"/>
      <c r="W7" s="3"/>
      <c r="X7" s="3"/>
    </row>
    <row r="8" spans="1:24" ht="13.5" customHeight="1" outlineLevel="1">
      <c r="A8" s="12"/>
      <c r="B8" s="2" t="s">
        <v>5</v>
      </c>
      <c r="C8" s="13" t="s">
        <v>6</v>
      </c>
      <c r="D8" s="3"/>
      <c r="E8" s="3"/>
      <c r="F8" s="3"/>
      <c r="G8" s="4"/>
      <c r="H8" s="4"/>
      <c r="I8" s="3"/>
      <c r="J8" s="4"/>
      <c r="K8" s="4"/>
      <c r="L8" s="3"/>
      <c r="M8" s="3"/>
      <c r="N8" s="4"/>
      <c r="O8" s="4"/>
      <c r="P8" s="4"/>
      <c r="Q8" s="4"/>
      <c r="R8" s="4"/>
      <c r="S8" s="3"/>
      <c r="T8" s="3"/>
      <c r="U8" s="3"/>
      <c r="V8" s="3"/>
      <c r="W8" s="3"/>
      <c r="X8" s="3"/>
    </row>
    <row r="9" spans="1:24" ht="13.5" customHeight="1" outlineLevel="1">
      <c r="A9" s="12"/>
      <c r="B9" s="2" t="s">
        <v>7</v>
      </c>
      <c r="C9" s="13" t="s">
        <v>8</v>
      </c>
      <c r="D9" s="3"/>
      <c r="E9" s="3"/>
      <c r="F9" s="3"/>
      <c r="G9" s="4"/>
      <c r="H9" s="4"/>
      <c r="I9" s="3"/>
      <c r="J9" s="4"/>
      <c r="K9" s="4"/>
      <c r="L9" s="3"/>
      <c r="M9" s="3"/>
      <c r="N9" s="4"/>
      <c r="O9" s="4"/>
      <c r="P9" s="4"/>
      <c r="Q9" s="4"/>
      <c r="R9" s="4"/>
      <c r="S9" s="3"/>
      <c r="T9" s="3"/>
      <c r="U9" s="3"/>
      <c r="V9" s="3"/>
      <c r="W9" s="3"/>
      <c r="X9" s="3"/>
    </row>
    <row r="10" spans="1:24" ht="19.5" customHeight="1" outlineLevel="1">
      <c r="A10" s="14"/>
      <c r="B10" s="6" t="s">
        <v>9</v>
      </c>
      <c r="C10" s="15"/>
      <c r="D10" s="15"/>
      <c r="E10" s="15"/>
      <c r="F10" s="15"/>
      <c r="G10" s="16"/>
      <c r="H10" s="16"/>
      <c r="I10" s="15"/>
      <c r="J10" s="16"/>
      <c r="K10" s="16"/>
      <c r="L10" s="15"/>
      <c r="M10" s="15"/>
      <c r="N10" s="16"/>
      <c r="O10" s="16"/>
      <c r="P10" s="16"/>
      <c r="Q10" s="16"/>
      <c r="R10" s="16"/>
      <c r="S10" s="15"/>
      <c r="T10" s="15"/>
      <c r="U10" s="15"/>
      <c r="V10" s="15"/>
      <c r="W10" s="15"/>
      <c r="X10" s="15"/>
    </row>
    <row r="11" spans="1:24" ht="13.5" customHeight="1" outlineLevel="1">
      <c r="A11" s="1"/>
      <c r="B11" s="17" t="s">
        <v>0</v>
      </c>
      <c r="C11" s="3"/>
      <c r="D11" s="3"/>
      <c r="E11" s="3"/>
      <c r="F11" s="3"/>
      <c r="G11" s="4"/>
      <c r="H11" s="4"/>
      <c r="I11" s="3"/>
      <c r="J11" s="4"/>
      <c r="K11" s="4"/>
      <c r="L11" s="3"/>
      <c r="M11" s="3"/>
      <c r="N11" s="4"/>
      <c r="O11" s="4"/>
      <c r="P11" s="4"/>
      <c r="Q11" s="4"/>
      <c r="R11" s="4"/>
      <c r="S11" s="3"/>
      <c r="T11" s="3"/>
      <c r="U11" s="3"/>
      <c r="V11" s="3"/>
      <c r="W11" s="3"/>
      <c r="X11" s="3"/>
    </row>
    <row r="12" spans="1:24" ht="23.25" customHeight="1" outlineLevel="1">
      <c r="A12" s="1"/>
      <c r="B12" s="18" t="s">
        <v>10</v>
      </c>
      <c r="C12" s="19" t="s">
        <v>11</v>
      </c>
      <c r="D12" s="3"/>
      <c r="E12" s="3"/>
      <c r="F12" s="3"/>
      <c r="G12" s="4"/>
      <c r="H12" s="4"/>
      <c r="I12" s="3"/>
      <c r="J12" s="4"/>
      <c r="K12" s="4"/>
      <c r="L12" s="3"/>
      <c r="M12" s="3"/>
      <c r="N12" s="4"/>
      <c r="O12" s="4"/>
      <c r="P12" s="4"/>
      <c r="Q12" s="4"/>
      <c r="R12" s="4"/>
      <c r="S12" s="3"/>
      <c r="T12" s="3"/>
      <c r="U12" s="3"/>
      <c r="V12" s="3"/>
      <c r="W12" s="3"/>
      <c r="X12" s="3"/>
    </row>
    <row r="13" spans="1:24" ht="13.5" customHeight="1" outlineLevel="1">
      <c r="A13" s="1"/>
      <c r="B13" s="20" t="s">
        <v>12</v>
      </c>
      <c r="C13" s="21" t="s">
        <v>13</v>
      </c>
      <c r="D13" s="3"/>
      <c r="E13" s="3"/>
      <c r="F13" s="3"/>
      <c r="G13" s="4"/>
      <c r="H13" s="4"/>
      <c r="I13" s="3"/>
      <c r="J13" s="4"/>
      <c r="K13" s="4"/>
      <c r="L13" s="3"/>
      <c r="M13" s="3"/>
      <c r="N13" s="4"/>
      <c r="O13" s="4"/>
      <c r="P13" s="4"/>
      <c r="Q13" s="4"/>
      <c r="R13" s="4"/>
      <c r="S13" s="3"/>
      <c r="T13" s="3"/>
      <c r="U13" s="3"/>
      <c r="V13" s="3"/>
      <c r="W13" s="3"/>
      <c r="X13" s="3"/>
    </row>
    <row r="14" spans="1:24" ht="13.5" customHeight="1" outlineLevel="1">
      <c r="A14" s="1"/>
      <c r="B14" s="20" t="s">
        <v>14</v>
      </c>
      <c r="C14" s="21" t="s">
        <v>15</v>
      </c>
      <c r="D14" s="3"/>
      <c r="E14" s="3"/>
      <c r="F14" s="3"/>
      <c r="G14" s="4"/>
      <c r="H14" s="4"/>
      <c r="I14" s="3"/>
      <c r="J14" s="4"/>
      <c r="K14" s="4"/>
      <c r="L14" s="3"/>
      <c r="M14" s="3"/>
      <c r="N14" s="4"/>
      <c r="O14" s="4"/>
      <c r="P14" s="4"/>
      <c r="Q14" s="4"/>
      <c r="R14" s="4"/>
      <c r="S14" s="3"/>
      <c r="T14" s="3"/>
      <c r="U14" s="3"/>
      <c r="V14" s="3"/>
      <c r="W14" s="3"/>
      <c r="X14" s="3"/>
    </row>
    <row r="15" spans="1:24" ht="13.5" customHeight="1" outlineLevel="1">
      <c r="A15" s="1"/>
      <c r="B15" s="20" t="s">
        <v>16</v>
      </c>
      <c r="C15" s="21" t="s">
        <v>17</v>
      </c>
      <c r="D15" s="3"/>
      <c r="E15" s="3"/>
      <c r="F15" s="3"/>
      <c r="G15" s="4"/>
      <c r="H15" s="4"/>
      <c r="I15" s="3"/>
      <c r="J15" s="4"/>
      <c r="K15" s="4"/>
      <c r="L15" s="3"/>
      <c r="M15" s="3"/>
      <c r="N15" s="4"/>
      <c r="O15" s="4"/>
      <c r="P15" s="4"/>
      <c r="Q15" s="4"/>
      <c r="R15" s="4"/>
      <c r="S15" s="3"/>
      <c r="T15" s="3"/>
      <c r="U15" s="3"/>
      <c r="V15" s="3"/>
      <c r="W15" s="3"/>
      <c r="X15" s="3"/>
    </row>
    <row r="16" spans="1:24" ht="13.5" customHeight="1" outlineLevel="1">
      <c r="A16" s="1"/>
      <c r="B16" s="20" t="s">
        <v>18</v>
      </c>
      <c r="C16" s="22">
        <v>1317981</v>
      </c>
      <c r="D16" s="3"/>
      <c r="E16" s="3"/>
      <c r="F16" s="3"/>
      <c r="G16" s="4"/>
      <c r="H16" s="4"/>
      <c r="I16" s="3"/>
      <c r="J16" s="4"/>
      <c r="K16" s="4"/>
      <c r="L16" s="3"/>
      <c r="M16" s="3"/>
      <c r="N16" s="4"/>
      <c r="O16" s="4"/>
      <c r="P16" s="4"/>
      <c r="Q16" s="4"/>
      <c r="R16" s="4"/>
      <c r="S16" s="3"/>
      <c r="T16" s="3"/>
      <c r="U16" s="3"/>
      <c r="V16" s="3"/>
      <c r="W16" s="3"/>
      <c r="X16" s="3"/>
    </row>
    <row r="17" spans="1:24" ht="13.5" customHeight="1" outlineLevel="1">
      <c r="A17" s="1"/>
      <c r="B17" s="20" t="s">
        <v>19</v>
      </c>
      <c r="C17" s="22">
        <v>160276.89</v>
      </c>
      <c r="D17" s="3"/>
      <c r="E17" s="3"/>
      <c r="F17" s="3"/>
      <c r="G17" s="4"/>
      <c r="H17" s="4"/>
      <c r="I17" s="3"/>
      <c r="J17" s="4"/>
      <c r="K17" s="4"/>
      <c r="L17" s="3"/>
      <c r="M17" s="3"/>
      <c r="N17" s="4"/>
      <c r="O17" s="4"/>
      <c r="P17" s="4"/>
      <c r="Q17" s="4"/>
      <c r="R17" s="4"/>
      <c r="S17" s="3"/>
      <c r="T17" s="3"/>
      <c r="U17" s="3"/>
      <c r="V17" s="3"/>
      <c r="W17" s="3"/>
      <c r="X17" s="3"/>
    </row>
    <row r="18" spans="1:24" ht="13.5" customHeight="1" outlineLevel="1">
      <c r="A18" s="1"/>
      <c r="B18" s="20" t="s">
        <v>20</v>
      </c>
      <c r="C18" s="22">
        <v>0.1216</v>
      </c>
      <c r="D18" s="3"/>
      <c r="E18" s="3"/>
      <c r="F18" s="3"/>
      <c r="G18" s="4"/>
      <c r="H18" s="4"/>
      <c r="I18" s="3"/>
      <c r="J18" s="4"/>
      <c r="K18" s="4"/>
      <c r="L18" s="3"/>
      <c r="M18" s="3"/>
      <c r="N18" s="4"/>
      <c r="O18" s="4"/>
      <c r="P18" s="4"/>
      <c r="Q18" s="4"/>
      <c r="R18" s="4"/>
      <c r="S18" s="3"/>
      <c r="T18" s="3"/>
      <c r="U18" s="3"/>
      <c r="V18" s="3"/>
      <c r="W18" s="3"/>
      <c r="X18" s="3"/>
    </row>
    <row r="19" spans="1:24" ht="19.5" customHeight="1" outlineLevel="1">
      <c r="A19" s="1"/>
      <c r="B19" s="23" t="s">
        <v>21</v>
      </c>
      <c r="C19" s="24" t="s">
        <v>22</v>
      </c>
      <c r="D19" s="3"/>
      <c r="E19" s="3"/>
      <c r="F19" s="3"/>
      <c r="G19" s="4"/>
      <c r="H19" s="4"/>
      <c r="I19" s="3"/>
      <c r="J19" s="4"/>
      <c r="K19" s="4"/>
      <c r="L19" s="3"/>
      <c r="M19" s="3"/>
      <c r="N19" s="4"/>
      <c r="O19" s="4"/>
      <c r="P19" s="4"/>
      <c r="Q19" s="4"/>
      <c r="R19" s="4"/>
      <c r="S19" s="3"/>
      <c r="T19" s="3"/>
      <c r="U19" s="3"/>
      <c r="V19" s="3"/>
      <c r="W19" s="3"/>
      <c r="X19" s="3"/>
    </row>
    <row r="20" spans="1:24" ht="19.5" customHeight="1" outlineLevel="1">
      <c r="A20" s="1"/>
      <c r="B20" s="25" t="s">
        <v>23</v>
      </c>
      <c r="C20" s="24" t="s">
        <v>22</v>
      </c>
      <c r="D20" s="3"/>
      <c r="E20" s="3"/>
      <c r="F20" s="3"/>
      <c r="G20" s="4"/>
      <c r="H20" s="4"/>
      <c r="I20" s="3"/>
      <c r="J20" s="4"/>
      <c r="K20" s="4"/>
      <c r="L20" s="3"/>
      <c r="M20" s="3"/>
      <c r="N20" s="4"/>
      <c r="O20" s="4"/>
      <c r="P20" s="4"/>
      <c r="Q20" s="4"/>
      <c r="R20" s="4"/>
      <c r="S20" s="3"/>
      <c r="T20" s="3"/>
      <c r="U20" s="3"/>
      <c r="V20" s="3"/>
      <c r="W20" s="3"/>
      <c r="X20" s="3"/>
    </row>
    <row r="21" spans="1:24" ht="19.5" customHeight="1" outlineLevel="1">
      <c r="A21" s="1"/>
      <c r="B21" s="17" t="s">
        <v>0</v>
      </c>
      <c r="C21" s="3"/>
      <c r="D21" s="3"/>
      <c r="E21" s="3"/>
      <c r="F21" s="3"/>
      <c r="G21" s="4"/>
      <c r="H21" s="4"/>
      <c r="I21" s="3"/>
      <c r="J21" s="4"/>
      <c r="K21" s="4"/>
      <c r="L21" s="3"/>
      <c r="M21" s="3"/>
      <c r="N21" s="4"/>
      <c r="O21" s="4"/>
      <c r="P21" s="4"/>
      <c r="Q21" s="4"/>
      <c r="R21" s="4"/>
      <c r="S21" s="3"/>
      <c r="T21" s="3"/>
      <c r="U21" s="3"/>
      <c r="V21" s="3"/>
      <c r="W21" s="3"/>
      <c r="X21" s="3"/>
    </row>
    <row r="22" spans="1:24" ht="71.25" customHeight="1" outlineLevel="1">
      <c r="A22" s="26"/>
      <c r="B22" s="27" t="s">
        <v>24</v>
      </c>
      <c r="C22" s="28" t="s">
        <v>10</v>
      </c>
      <c r="D22" s="28" t="s">
        <v>14</v>
      </c>
      <c r="E22" s="28" t="s">
        <v>25</v>
      </c>
      <c r="F22" s="28" t="s">
        <v>26</v>
      </c>
      <c r="G22" s="29" t="s">
        <v>27</v>
      </c>
      <c r="H22" s="30" t="s">
        <v>28</v>
      </c>
      <c r="I22" s="31" t="s">
        <v>29</v>
      </c>
      <c r="J22" s="30" t="s">
        <v>30</v>
      </c>
      <c r="K22" s="30" t="s">
        <v>31</v>
      </c>
      <c r="L22" s="31" t="s">
        <v>32</v>
      </c>
      <c r="M22" s="31" t="s">
        <v>33</v>
      </c>
      <c r="N22" s="32"/>
      <c r="O22" s="30" t="s">
        <v>34</v>
      </c>
      <c r="P22" s="33" t="s">
        <v>35</v>
      </c>
      <c r="Q22" s="34" t="s">
        <v>36</v>
      </c>
      <c r="R22" s="35" t="s">
        <v>37</v>
      </c>
      <c r="S22" s="34" t="s">
        <v>38</v>
      </c>
      <c r="T22" s="35" t="s">
        <v>39</v>
      </c>
      <c r="U22" s="34" t="s">
        <v>40</v>
      </c>
      <c r="V22" s="35" t="s">
        <v>41</v>
      </c>
      <c r="W22" s="34" t="s">
        <v>42</v>
      </c>
      <c r="X22" s="36" t="s">
        <v>43</v>
      </c>
    </row>
    <row r="23" spans="1:24" ht="24.75" customHeight="1" outlineLevel="1">
      <c r="A23" s="45"/>
      <c r="B23" s="45"/>
      <c r="C23" s="46"/>
      <c r="D23" s="46"/>
      <c r="E23" s="46"/>
      <c r="F23" s="46"/>
      <c r="G23" s="46"/>
      <c r="H23" s="37" t="s">
        <v>44</v>
      </c>
      <c r="I23" s="38" t="s">
        <v>0</v>
      </c>
      <c r="J23" s="37" t="s">
        <v>0</v>
      </c>
      <c r="K23" s="37" t="s">
        <v>0</v>
      </c>
      <c r="L23" s="38" t="s">
        <v>45</v>
      </c>
      <c r="M23" s="38" t="s">
        <v>46</v>
      </c>
      <c r="N23" s="37" t="s">
        <v>47</v>
      </c>
      <c r="O23" s="37" t="s">
        <v>45</v>
      </c>
      <c r="P23" s="39" t="s">
        <v>0</v>
      </c>
      <c r="Q23" s="40" t="s">
        <v>45</v>
      </c>
      <c r="R23" s="41" t="s">
        <v>0</v>
      </c>
      <c r="S23" s="42" t="s">
        <v>45</v>
      </c>
      <c r="T23" s="43"/>
      <c r="U23" s="42" t="s">
        <v>45</v>
      </c>
      <c r="V23" s="43"/>
      <c r="W23" s="42" t="s">
        <v>45</v>
      </c>
      <c r="X23" s="44"/>
    </row>
    <row r="24" spans="1:24" ht="13.5" customHeight="1" outlineLevel="1">
      <c r="A24" s="47" t="s">
        <v>48</v>
      </c>
      <c r="B24" s="48" t="s">
        <v>49</v>
      </c>
      <c r="C24" s="49" t="s">
        <v>50</v>
      </c>
      <c r="D24" s="50" t="s">
        <v>51</v>
      </c>
      <c r="E24" s="50">
        <v>770605</v>
      </c>
      <c r="F24" s="48" t="s">
        <v>52</v>
      </c>
      <c r="G24" s="51" t="s">
        <v>53</v>
      </c>
      <c r="H24" s="52">
        <v>104.7</v>
      </c>
      <c r="I24" s="50" t="s">
        <v>17</v>
      </c>
      <c r="J24" s="51" t="s">
        <v>54</v>
      </c>
      <c r="K24" s="53">
        <v>8231</v>
      </c>
      <c r="L24" s="54">
        <v>861785.7</v>
      </c>
      <c r="M24" s="54">
        <v>2.1</v>
      </c>
      <c r="N24" s="53">
        <v>2.0587492543587187</v>
      </c>
      <c r="O24" s="55"/>
      <c r="P24" s="56">
        <f>IF(OR(ISERROR(K24*$C$19/$C$16),EXACT(MID(B24,1,4),"WPL:")),0,K24*$C$19/$C$16)</f>
        <v>4</v>
      </c>
      <c r="Q24" s="57">
        <f>IF(ISERROR(L24*$C$19/$C$16),0,L24*$C$19/$C$16)</f>
        <v>4</v>
      </c>
      <c r="R24" s="55">
        <f>IF(OR(ISERROR(K24*$C$20/L78),EXACT(MID(B24,1,4),"WPL:")),0,K24*$C$20/L78)</f>
        <v>4</v>
      </c>
      <c r="S24" s="58">
        <f>IF(ISERROR(N24*$C$20),0,N24*$C$20/100)</f>
        <v>4</v>
      </c>
      <c r="T24" s="59">
        <f>IF(OR(ISERROR(K24*$C$19/$C$16),MID(B24,1,4)&lt;&gt;"WPL:"),0,K24*$C$19/$C$16)</f>
        <v>4</v>
      </c>
      <c r="U24" s="58">
        <f>IF(OR(ISERROR(L24*$C$19/$C$16),MID(B24,1,4)&lt;&gt;"WPL:"),0,K24*H24*$C$19/$C$16)</f>
        <v>4</v>
      </c>
      <c r="V24" s="59">
        <f>IF(OR(ISERROR(K24*$C$20/L78),MID(B24,1,4)&lt;&gt;"WPL:"),0,K24*$C$20/L78)</f>
        <v>4</v>
      </c>
      <c r="W24" s="58">
        <f>IF(OR(ISERROR(K24*H24/L78*$C$20),MID(B24,1,4)&lt;&gt;"WPL:"),0,K24*H24/L78*$C$20)</f>
        <v>4</v>
      </c>
      <c r="X24" s="60" t="s">
        <v>63</v>
      </c>
    </row>
    <row r="25" spans="1:24" ht="13.5" customHeight="1" outlineLevel="1">
      <c r="A25" s="47" t="s">
        <v>64</v>
      </c>
      <c r="B25" s="48" t="s">
        <v>65</v>
      </c>
      <c r="C25" s="49" t="s">
        <v>50</v>
      </c>
      <c r="D25" s="50" t="s">
        <v>51</v>
      </c>
      <c r="E25" s="50">
        <v>770605</v>
      </c>
      <c r="F25" s="48" t="s">
        <v>52</v>
      </c>
      <c r="G25" s="51" t="s">
        <v>53</v>
      </c>
      <c r="H25" s="52">
        <v>104.7</v>
      </c>
      <c r="I25" s="50" t="s">
        <v>17</v>
      </c>
      <c r="J25" s="51" t="s">
        <v>54</v>
      </c>
      <c r="K25" s="53">
        <v>8100</v>
      </c>
      <c r="L25" s="54">
        <v>0</v>
      </c>
      <c r="M25" s="54">
        <v>0</v>
      </c>
      <c r="N25" s="53">
        <v>0</v>
      </c>
      <c r="O25" s="55"/>
      <c r="P25" s="56">
        <f>IF(OR(ISERROR(K25*$C$19/$C$16),EXACT(MID(B25,1,4),"WPL:")),0,K25*$C$19/$C$16)</f>
        <v>4</v>
      </c>
      <c r="Q25" s="57">
        <f>IF(ISERROR(L25*$C$19/$C$16),0,L25*$C$19/$C$16)</f>
        <v>4</v>
      </c>
      <c r="R25" s="55">
        <f>IF(OR(ISERROR(K25*$C$20/L78),EXACT(MID(B25,1,4),"WPL:")),0,K25*$C$20/L78)</f>
        <v>4</v>
      </c>
      <c r="S25" s="58">
        <f>IF(ISERROR(N25*$C$20),0,N25*$C$20/100)</f>
        <v>4</v>
      </c>
      <c r="T25" s="59">
        <f>IF(OR(ISERROR(K25*$C$19/$C$16),MID(B25,1,4)&lt;&gt;"WPL:"),0,K25*$C$19/$C$16)</f>
        <v>4</v>
      </c>
      <c r="U25" s="58">
        <f>IF(OR(ISERROR(L25*$C$19/$C$16),MID(B25,1,4)&lt;&gt;"WPL:"),0,K25*H25*$C$19/$C$16)</f>
        <v>4</v>
      </c>
      <c r="V25" s="59">
        <f>IF(OR(ISERROR(K25*$C$20/L78),MID(B25,1,4)&lt;&gt;"WPL:"),0,K25*$C$20/L78)</f>
        <v>4</v>
      </c>
      <c r="W25" s="58">
        <f>IF(OR(ISERROR(K25*H25/L78*$C$20),MID(B25,1,4)&lt;&gt;"WPL:"),0,K25*H25/L78*$C$20)</f>
        <v>4</v>
      </c>
      <c r="X25" s="60" t="s">
        <v>63</v>
      </c>
    </row>
    <row r="26" spans="1:24" ht="13.5" customHeight="1" outlineLevel="1">
      <c r="A26" s="47" t="s">
        <v>74</v>
      </c>
      <c r="B26" s="48" t="s">
        <v>75</v>
      </c>
      <c r="C26" s="49" t="s">
        <v>76</v>
      </c>
      <c r="D26" s="50" t="s">
        <v>77</v>
      </c>
      <c r="E26" s="50">
        <v>580854</v>
      </c>
      <c r="F26" s="48" t="s">
        <v>78</v>
      </c>
      <c r="G26" s="51" t="s">
        <v>79</v>
      </c>
      <c r="H26" s="52">
        <v>412.23937684</v>
      </c>
      <c r="I26" s="50" t="s">
        <v>80</v>
      </c>
      <c r="J26" s="51" t="s">
        <v>54</v>
      </c>
      <c r="K26" s="53">
        <v>1055</v>
      </c>
      <c r="L26" s="54">
        <v>434912.54</v>
      </c>
      <c r="M26" s="54">
        <v>1</v>
      </c>
      <c r="N26" s="53">
        <v>1.038977401732538</v>
      </c>
      <c r="O26" s="55"/>
      <c r="P26" s="56">
        <f>IF(OR(ISERROR(K26*$C$19/$C$16),EXACT(MID(B26,1,4),"WPL:")),0,K26*$C$19/$C$16)</f>
        <v>4</v>
      </c>
      <c r="Q26" s="57">
        <f>IF(ISERROR(L26*$C$19/$C$16),0,L26*$C$19/$C$16)</f>
        <v>4</v>
      </c>
      <c r="R26" s="55">
        <f>IF(OR(ISERROR(K26*$C$20/L78),EXACT(MID(B26,1,4),"WPL:")),0,K26*$C$20/L78)</f>
        <v>4</v>
      </c>
      <c r="S26" s="58">
        <f>IF(ISERROR(N26*$C$20),0,N26*$C$20/100)</f>
        <v>4</v>
      </c>
      <c r="T26" s="59">
        <f>IF(OR(ISERROR(K26*$C$19/$C$16),MID(B26,1,4)&lt;&gt;"WPL:"),0,K26*$C$19/$C$16)</f>
        <v>4</v>
      </c>
      <c r="U26" s="58">
        <f>IF(OR(ISERROR(L26*$C$19/$C$16),MID(B26,1,4)&lt;&gt;"WPL:"),0,K26*H26*$C$19/$C$16)</f>
        <v>4</v>
      </c>
      <c r="V26" s="59">
        <f>IF(OR(ISERROR(K26*$C$20/L78),MID(B26,1,4)&lt;&gt;"WPL:"),0,K26*$C$20/L78)</f>
        <v>4</v>
      </c>
      <c r="W26" s="58">
        <f>IF(OR(ISERROR(K26*H26/L78*$C$20),MID(B26,1,4)&lt;&gt;"WPL:"),0,K26*H26/L78*$C$20)</f>
        <v>4</v>
      </c>
      <c r="X26" s="60" t="s">
        <v>89</v>
      </c>
    </row>
    <row r="27" spans="1:24" ht="13.5" customHeight="1" outlineLevel="1">
      <c r="A27" s="47" t="s">
        <v>90</v>
      </c>
      <c r="B27" s="48" t="s">
        <v>91</v>
      </c>
      <c r="C27" s="49" t="s">
        <v>92</v>
      </c>
      <c r="D27" s="50" t="s">
        <v>93</v>
      </c>
      <c r="E27" s="50">
        <v>579919</v>
      </c>
      <c r="F27" s="48" t="s">
        <v>94</v>
      </c>
      <c r="G27" s="51" t="s">
        <v>79</v>
      </c>
      <c r="H27" s="52">
        <v>267.7363683</v>
      </c>
      <c r="I27" s="50" t="s">
        <v>80</v>
      </c>
      <c r="J27" s="51" t="s">
        <v>54</v>
      </c>
      <c r="K27" s="53">
        <v>1715</v>
      </c>
      <c r="L27" s="54">
        <v>459167.87</v>
      </c>
      <c r="M27" s="54">
        <v>1.1</v>
      </c>
      <c r="N27" s="53">
        <v>1.0969217869221792</v>
      </c>
      <c r="O27" s="55"/>
      <c r="P27" s="56">
        <f>IF(OR(ISERROR(K27*$C$19/$C$16),EXACT(MID(B27,1,4),"WPL:")),0,K27*$C$19/$C$16)</f>
        <v>4</v>
      </c>
      <c r="Q27" s="57">
        <f>IF(ISERROR(L27*$C$19/$C$16),0,L27*$C$19/$C$16)</f>
        <v>4</v>
      </c>
      <c r="R27" s="55">
        <f>IF(OR(ISERROR(K27*$C$20/L78),EXACT(MID(B27,1,4),"WPL:")),0,K27*$C$20/L78)</f>
        <v>4</v>
      </c>
      <c r="S27" s="58">
        <f>IF(ISERROR(N27*$C$20),0,N27*$C$20/100)</f>
        <v>4</v>
      </c>
      <c r="T27" s="59">
        <f>IF(OR(ISERROR(K27*$C$19/$C$16),MID(B27,1,4)&lt;&gt;"WPL:"),0,K27*$C$19/$C$16)</f>
        <v>4</v>
      </c>
      <c r="U27" s="58">
        <f>IF(OR(ISERROR(L27*$C$19/$C$16),MID(B27,1,4)&lt;&gt;"WPL:"),0,K27*H27*$C$19/$C$16)</f>
        <v>4</v>
      </c>
      <c r="V27" s="59">
        <f>IF(OR(ISERROR(K27*$C$20/L78),MID(B27,1,4)&lt;&gt;"WPL:"),0,K27*$C$20/L78)</f>
        <v>4</v>
      </c>
      <c r="W27" s="58">
        <f>IF(OR(ISERROR(K27*H27/L78*$C$20),MID(B27,1,4)&lt;&gt;"WPL:"),0,K27*H27/L78*$C$20)</f>
        <v>4</v>
      </c>
      <c r="X27" s="60" t="s">
        <v>103</v>
      </c>
    </row>
    <row r="28" spans="1:24" ht="13.5" customHeight="1" outlineLevel="1">
      <c r="A28" s="47" t="s">
        <v>104</v>
      </c>
      <c r="B28" s="48" t="s">
        <v>105</v>
      </c>
      <c r="C28" s="49" t="s">
        <v>106</v>
      </c>
      <c r="D28" s="50" t="s">
        <v>107</v>
      </c>
      <c r="E28" s="50">
        <v>904278</v>
      </c>
      <c r="F28" s="48" t="s">
        <v>108</v>
      </c>
      <c r="G28" s="51" t="s">
        <v>79</v>
      </c>
      <c r="H28" s="52">
        <v>70.5256775</v>
      </c>
      <c r="I28" s="50" t="s">
        <v>80</v>
      </c>
      <c r="J28" s="51" t="s">
        <v>54</v>
      </c>
      <c r="K28" s="53">
        <v>29936</v>
      </c>
      <c r="L28" s="54">
        <v>2111256.68</v>
      </c>
      <c r="M28" s="54">
        <v>5</v>
      </c>
      <c r="N28" s="53">
        <v>5.043653098107643</v>
      </c>
      <c r="O28" s="55"/>
      <c r="P28" s="56">
        <f>IF(OR(ISERROR(K28*$C$19/$C$16),EXACT(MID(B28,1,4),"WPL:")),0,K28*$C$19/$C$16)</f>
        <v>4</v>
      </c>
      <c r="Q28" s="57">
        <f>IF(ISERROR(L28*$C$19/$C$16),0,L28*$C$19/$C$16)</f>
        <v>4</v>
      </c>
      <c r="R28" s="55">
        <f>IF(OR(ISERROR(K28*$C$20/L78),EXACT(MID(B28,1,4),"WPL:")),0,K28*$C$20/L78)</f>
        <v>4</v>
      </c>
      <c r="S28" s="58">
        <f>IF(ISERROR(N28*$C$20),0,N28*$C$20/100)</f>
        <v>4</v>
      </c>
      <c r="T28" s="59">
        <f>IF(OR(ISERROR(K28*$C$19/$C$16),MID(B28,1,4)&lt;&gt;"WPL:"),0,K28*$C$19/$C$16)</f>
        <v>4</v>
      </c>
      <c r="U28" s="58">
        <f>IF(OR(ISERROR(L28*$C$19/$C$16),MID(B28,1,4)&lt;&gt;"WPL:"),0,K28*H28*$C$19/$C$16)</f>
        <v>4</v>
      </c>
      <c r="V28" s="59">
        <f>IF(OR(ISERROR(K28*$C$20/L78),MID(B28,1,4)&lt;&gt;"WPL:"),0,K28*$C$20/L78)</f>
        <v>4</v>
      </c>
      <c r="W28" s="58">
        <f>IF(OR(ISERROR(K28*H28/L78*$C$20),MID(B28,1,4)&lt;&gt;"WPL:"),0,K28*H28/L78*$C$20)</f>
        <v>4</v>
      </c>
      <c r="X28" s="60" t="s">
        <v>117</v>
      </c>
    </row>
    <row r="29" spans="1:24" ht="13.5" customHeight="1" outlineLevel="1">
      <c r="A29" s="47" t="s">
        <v>118</v>
      </c>
      <c r="B29" s="48" t="s">
        <v>119</v>
      </c>
      <c r="C29" s="49" t="s">
        <v>120</v>
      </c>
      <c r="D29" s="50" t="s">
        <v>121</v>
      </c>
      <c r="E29" s="50">
        <v>851311</v>
      </c>
      <c r="F29" s="48" t="s">
        <v>122</v>
      </c>
      <c r="G29" s="51" t="s">
        <v>79</v>
      </c>
      <c r="H29" s="52">
        <v>236.29833481</v>
      </c>
      <c r="I29" s="50" t="s">
        <v>80</v>
      </c>
      <c r="J29" s="51" t="s">
        <v>54</v>
      </c>
      <c r="K29" s="53">
        <v>8006</v>
      </c>
      <c r="L29" s="54">
        <v>1891804.47</v>
      </c>
      <c r="M29" s="54">
        <v>4.5</v>
      </c>
      <c r="N29" s="53">
        <v>4.519396228093586</v>
      </c>
      <c r="O29" s="53">
        <v>39928.87</v>
      </c>
      <c r="P29" s="56">
        <f>IF(OR(ISERROR(K29*$C$19/$C$16),EXACT(MID(B29,1,4),"WPL:")),0,K29*$C$19/$C$16)</f>
        <v>4</v>
      </c>
      <c r="Q29" s="57">
        <f>IF(ISERROR(L29*$C$19/$C$16),0,L29*$C$19/$C$16)</f>
        <v>4</v>
      </c>
      <c r="R29" s="55">
        <f>IF(OR(ISERROR(K29*$C$20/L78),EXACT(MID(B29,1,4),"WPL:")),0,K29*$C$20/L78)</f>
        <v>4</v>
      </c>
      <c r="S29" s="58">
        <f>IF(ISERROR(N29*$C$20),0,N29*$C$20/100)</f>
        <v>4</v>
      </c>
      <c r="T29" s="59">
        <f>IF(OR(ISERROR(K29*$C$19/$C$16),MID(B29,1,4)&lt;&gt;"WPL:"),0,K29*$C$19/$C$16)</f>
        <v>4</v>
      </c>
      <c r="U29" s="58">
        <f>IF(OR(ISERROR(L29*$C$19/$C$16),MID(B29,1,4)&lt;&gt;"WPL:"),0,K29*H29*$C$19/$C$16)</f>
        <v>4</v>
      </c>
      <c r="V29" s="59">
        <f>IF(OR(ISERROR(K29*$C$20/L78),MID(B29,1,4)&lt;&gt;"WPL:"),0,K29*$C$20/L78)</f>
        <v>4</v>
      </c>
      <c r="W29" s="58">
        <f>IF(OR(ISERROR(K29*H29/L78*$C$20),MID(B29,1,4)&lt;&gt;"WPL:"),0,K29*H29/L78*$C$20)</f>
        <v>4</v>
      </c>
      <c r="X29" s="60" t="s">
        <v>117</v>
      </c>
    </row>
    <row r="30" spans="1:24" ht="13.5" customHeight="1" outlineLevel="1">
      <c r="A30" s="47" t="s">
        <v>131</v>
      </c>
      <c r="B30" s="48" t="s">
        <v>132</v>
      </c>
      <c r="C30" s="49" t="s">
        <v>133</v>
      </c>
      <c r="D30" s="50" t="s">
        <v>134</v>
      </c>
      <c r="E30" s="50">
        <v>919730</v>
      </c>
      <c r="F30" s="48" t="s">
        <v>135</v>
      </c>
      <c r="G30" s="51" t="s">
        <v>79</v>
      </c>
      <c r="H30" s="52">
        <v>21.6521293</v>
      </c>
      <c r="I30" s="50" t="s">
        <v>80</v>
      </c>
      <c r="J30" s="51" t="s">
        <v>54</v>
      </c>
      <c r="K30" s="53">
        <v>23876</v>
      </c>
      <c r="L30" s="54">
        <v>516966.24</v>
      </c>
      <c r="M30" s="54">
        <v>1.2</v>
      </c>
      <c r="N30" s="53">
        <v>1.2349982845255272</v>
      </c>
      <c r="O30" s="55"/>
      <c r="P30" s="56">
        <f>IF(OR(ISERROR(K30*$C$19/$C$16),EXACT(MID(B30,1,4),"WPL:")),0,K30*$C$19/$C$16)</f>
        <v>4</v>
      </c>
      <c r="Q30" s="57">
        <f>IF(ISERROR(L30*$C$19/$C$16),0,L30*$C$19/$C$16)</f>
        <v>4</v>
      </c>
      <c r="R30" s="55">
        <f>IF(OR(ISERROR(K30*$C$20/L78),EXACT(MID(B30,1,4),"WPL:")),0,K30*$C$20/L78)</f>
        <v>4</v>
      </c>
      <c r="S30" s="58">
        <f>IF(ISERROR(N30*$C$20),0,N30*$C$20/100)</f>
        <v>4</v>
      </c>
      <c r="T30" s="59">
        <f>IF(OR(ISERROR(K30*$C$19/$C$16),MID(B30,1,4)&lt;&gt;"WPL:"),0,K30*$C$19/$C$16)</f>
        <v>4</v>
      </c>
      <c r="U30" s="58">
        <f>IF(OR(ISERROR(L30*$C$19/$C$16),MID(B30,1,4)&lt;&gt;"WPL:"),0,K30*H30*$C$19/$C$16)</f>
        <v>4</v>
      </c>
      <c r="V30" s="59">
        <f>IF(OR(ISERROR(K30*$C$20/L78),MID(B30,1,4)&lt;&gt;"WPL:"),0,K30*$C$20/L78)</f>
        <v>4</v>
      </c>
      <c r="W30" s="58">
        <f>IF(OR(ISERROR(K30*H30/L78*$C$20),MID(B30,1,4)&lt;&gt;"WPL:"),0,K30*H30/L78*$C$20)</f>
        <v>4</v>
      </c>
      <c r="X30" s="60" t="s">
        <v>144</v>
      </c>
    </row>
    <row r="31" spans="1:24" ht="13.5" customHeight="1" outlineLevel="1">
      <c r="A31" s="47" t="s">
        <v>145</v>
      </c>
      <c r="B31" s="48" t="s">
        <v>146</v>
      </c>
      <c r="C31" s="49" t="s">
        <v>133</v>
      </c>
      <c r="D31" s="50" t="s">
        <v>134</v>
      </c>
      <c r="E31" s="50">
        <v>919730</v>
      </c>
      <c r="F31" s="48" t="s">
        <v>135</v>
      </c>
      <c r="G31" s="51" t="s">
        <v>79</v>
      </c>
      <c r="H31" s="52">
        <v>21.6521293</v>
      </c>
      <c r="I31" s="50" t="s">
        <v>80</v>
      </c>
      <c r="J31" s="51" t="s">
        <v>54</v>
      </c>
      <c r="K31" s="53">
        <v>20000</v>
      </c>
      <c r="L31" s="54">
        <v>0</v>
      </c>
      <c r="M31" s="54">
        <v>0</v>
      </c>
      <c r="N31" s="53">
        <v>0</v>
      </c>
      <c r="O31" s="55"/>
      <c r="P31" s="56">
        <f>IF(OR(ISERROR(K31*$C$19/$C$16),EXACT(MID(B31,1,4),"WPL:")),0,K31*$C$19/$C$16)</f>
        <v>4</v>
      </c>
      <c r="Q31" s="57">
        <f>IF(ISERROR(L31*$C$19/$C$16),0,L31*$C$19/$C$16)</f>
        <v>4</v>
      </c>
      <c r="R31" s="55">
        <f>IF(OR(ISERROR(K31*$C$20/L78),EXACT(MID(B31,1,4),"WPL:")),0,K31*$C$20/L78)</f>
        <v>4</v>
      </c>
      <c r="S31" s="58">
        <f>IF(ISERROR(N31*$C$20),0,N31*$C$20/100)</f>
        <v>4</v>
      </c>
      <c r="T31" s="59">
        <f>IF(OR(ISERROR(K31*$C$19/$C$16),MID(B31,1,4)&lt;&gt;"WPL:"),0,K31*$C$19/$C$16)</f>
        <v>4</v>
      </c>
      <c r="U31" s="58">
        <f>IF(OR(ISERROR(L31*$C$19/$C$16),MID(B31,1,4)&lt;&gt;"WPL:"),0,K31*H31*$C$19/$C$16)</f>
        <v>4</v>
      </c>
      <c r="V31" s="59">
        <f>IF(OR(ISERROR(K31*$C$20/L78),MID(B31,1,4)&lt;&gt;"WPL:"),0,K31*$C$20/L78)</f>
        <v>4</v>
      </c>
      <c r="W31" s="58">
        <f>IF(OR(ISERROR(K31*H31/L78*$C$20),MID(B31,1,4)&lt;&gt;"WPL:"),0,K31*H31/L78*$C$20)</f>
        <v>4</v>
      </c>
      <c r="X31" s="60" t="s">
        <v>144</v>
      </c>
    </row>
    <row r="32" spans="1:24" ht="13.5" customHeight="1" outlineLevel="1">
      <c r="A32" s="47" t="s">
        <v>155</v>
      </c>
      <c r="B32" s="48" t="s">
        <v>156</v>
      </c>
      <c r="C32" s="49" t="s">
        <v>157</v>
      </c>
      <c r="D32" s="50" t="s">
        <v>158</v>
      </c>
      <c r="E32" s="50">
        <v>851882</v>
      </c>
      <c r="F32" s="48" t="s">
        <v>159</v>
      </c>
      <c r="G32" s="51" t="s">
        <v>79</v>
      </c>
      <c r="H32" s="52">
        <v>72.01828443</v>
      </c>
      <c r="I32" s="50" t="s">
        <v>80</v>
      </c>
      <c r="J32" s="51" t="s">
        <v>54</v>
      </c>
      <c r="K32" s="53">
        <v>35463</v>
      </c>
      <c r="L32" s="54">
        <v>2553984.42</v>
      </c>
      <c r="M32" s="54">
        <v>6.1</v>
      </c>
      <c r="N32" s="53">
        <v>6.101300497697728</v>
      </c>
      <c r="O32" s="55"/>
      <c r="P32" s="56">
        <f>IF(OR(ISERROR(K32*$C$19/$C$16),EXACT(MID(B32,1,4),"WPL:")),0,K32*$C$19/$C$16)</f>
        <v>4</v>
      </c>
      <c r="Q32" s="57">
        <f>IF(ISERROR(L32*$C$19/$C$16),0,L32*$C$19/$C$16)</f>
        <v>4</v>
      </c>
      <c r="R32" s="55">
        <f>IF(OR(ISERROR(K32*$C$20/L78),EXACT(MID(B32,1,4),"WPL:")),0,K32*$C$20/L78)</f>
        <v>4</v>
      </c>
      <c r="S32" s="58">
        <f>IF(ISERROR(N32*$C$20),0,N32*$C$20/100)</f>
        <v>4</v>
      </c>
      <c r="T32" s="59">
        <f>IF(OR(ISERROR(K32*$C$19/$C$16),MID(B32,1,4)&lt;&gt;"WPL:"),0,K32*$C$19/$C$16)</f>
        <v>4</v>
      </c>
      <c r="U32" s="58">
        <f>IF(OR(ISERROR(L32*$C$19/$C$16),MID(B32,1,4)&lt;&gt;"WPL:"),0,K32*H32*$C$19/$C$16)</f>
        <v>4</v>
      </c>
      <c r="V32" s="59">
        <f>IF(OR(ISERROR(K32*$C$20/L78),MID(B32,1,4)&lt;&gt;"WPL:"),0,K32*$C$20/L78)</f>
        <v>4</v>
      </c>
      <c r="W32" s="58">
        <f>IF(OR(ISERROR(K32*H32/L78*$C$20),MID(B32,1,4)&lt;&gt;"WPL:"),0,K32*H32/L78*$C$20)</f>
        <v>4</v>
      </c>
      <c r="X32" s="60" t="s">
        <v>63</v>
      </c>
    </row>
    <row r="33" spans="1:24" ht="13.5" customHeight="1" outlineLevel="1">
      <c r="A33" s="47" t="s">
        <v>168</v>
      </c>
      <c r="B33" s="48" t="s">
        <v>169</v>
      </c>
      <c r="C33" s="49" t="s">
        <v>170</v>
      </c>
      <c r="D33" s="50" t="s">
        <v>171</v>
      </c>
      <c r="E33" s="50">
        <v>743877</v>
      </c>
      <c r="F33" s="48" t="s">
        <v>172</v>
      </c>
      <c r="G33" s="51" t="s">
        <v>79</v>
      </c>
      <c r="H33" s="52">
        <v>14.96338449</v>
      </c>
      <c r="I33" s="50" t="s">
        <v>80</v>
      </c>
      <c r="J33" s="51" t="s">
        <v>54</v>
      </c>
      <c r="K33" s="53">
        <v>41076</v>
      </c>
      <c r="L33" s="54">
        <v>614635.98</v>
      </c>
      <c r="M33" s="54">
        <v>1.5</v>
      </c>
      <c r="N33" s="53">
        <v>1.4683248579397874</v>
      </c>
      <c r="O33" s="55"/>
      <c r="P33" s="56">
        <f>IF(OR(ISERROR(K33*$C$19/$C$16),EXACT(MID(B33,1,4),"WPL:")),0,K33*$C$19/$C$16)</f>
        <v>4</v>
      </c>
      <c r="Q33" s="57">
        <f>IF(ISERROR(L33*$C$19/$C$16),0,L33*$C$19/$C$16)</f>
        <v>4</v>
      </c>
      <c r="R33" s="55">
        <f>IF(OR(ISERROR(K33*$C$20/L78),EXACT(MID(B33,1,4),"WPL:")),0,K33*$C$20/L78)</f>
        <v>4</v>
      </c>
      <c r="S33" s="58">
        <f>IF(ISERROR(N33*$C$20),0,N33*$C$20/100)</f>
        <v>4</v>
      </c>
      <c r="T33" s="59">
        <f>IF(OR(ISERROR(K33*$C$19/$C$16),MID(B33,1,4)&lt;&gt;"WPL:"),0,K33*$C$19/$C$16)</f>
        <v>4</v>
      </c>
      <c r="U33" s="58">
        <f>IF(OR(ISERROR(L33*$C$19/$C$16),MID(B33,1,4)&lt;&gt;"WPL:"),0,K33*H33*$C$19/$C$16)</f>
        <v>4</v>
      </c>
      <c r="V33" s="59">
        <f>IF(OR(ISERROR(K33*$C$20/L78),MID(B33,1,4)&lt;&gt;"WPL:"),0,K33*$C$20/L78)</f>
        <v>4</v>
      </c>
      <c r="W33" s="58">
        <f>IF(OR(ISERROR(K33*H33/L78*$C$20),MID(B33,1,4)&lt;&gt;"WPL:"),0,K33*H33/L78*$C$20)</f>
        <v>4</v>
      </c>
      <c r="X33" s="60" t="s">
        <v>181</v>
      </c>
    </row>
    <row r="34" spans="1:24" ht="13.5" customHeight="1" outlineLevel="1">
      <c r="A34" s="47" t="s">
        <v>182</v>
      </c>
      <c r="B34" s="48" t="s">
        <v>183</v>
      </c>
      <c r="C34" s="49" t="s">
        <v>184</v>
      </c>
      <c r="D34" s="50" t="s">
        <v>185</v>
      </c>
      <c r="E34" s="50">
        <v>555700</v>
      </c>
      <c r="F34" s="48" t="s">
        <v>186</v>
      </c>
      <c r="G34" s="51" t="s">
        <v>187</v>
      </c>
      <c r="H34" s="52">
        <v>16.105</v>
      </c>
      <c r="I34" s="50" t="s">
        <v>17</v>
      </c>
      <c r="J34" s="51" t="s">
        <v>54</v>
      </c>
      <c r="K34" s="53">
        <v>36250</v>
      </c>
      <c r="L34" s="54">
        <v>583806.25</v>
      </c>
      <c r="M34" s="54">
        <v>1.4</v>
      </c>
      <c r="N34" s="53">
        <v>1.3946746643364583</v>
      </c>
      <c r="O34" s="55"/>
      <c r="P34" s="56">
        <f>IF(OR(ISERROR(K34*$C$19/$C$16),EXACT(MID(B34,1,4),"WPL:")),0,K34*$C$19/$C$16)</f>
        <v>4</v>
      </c>
      <c r="Q34" s="57">
        <f>IF(ISERROR(L34*$C$19/$C$16),0,L34*$C$19/$C$16)</f>
        <v>4</v>
      </c>
      <c r="R34" s="55">
        <f>IF(OR(ISERROR(K34*$C$20/L78),EXACT(MID(B34,1,4),"WPL:")),0,K34*$C$20/L78)</f>
        <v>4</v>
      </c>
      <c r="S34" s="58">
        <f>IF(ISERROR(N34*$C$20),0,N34*$C$20/100)</f>
        <v>4</v>
      </c>
      <c r="T34" s="59">
        <f>IF(OR(ISERROR(K34*$C$19/$C$16),MID(B34,1,4)&lt;&gt;"WPL:"),0,K34*$C$19/$C$16)</f>
        <v>4</v>
      </c>
      <c r="U34" s="58">
        <f>IF(OR(ISERROR(L34*$C$19/$C$16),MID(B34,1,4)&lt;&gt;"WPL:"),0,K34*H34*$C$19/$C$16)</f>
        <v>4</v>
      </c>
      <c r="V34" s="59">
        <f>IF(OR(ISERROR(K34*$C$20/L78),MID(B34,1,4)&lt;&gt;"WPL:"),0,K34*$C$20/L78)</f>
        <v>4</v>
      </c>
      <c r="W34" s="58">
        <f>IF(OR(ISERROR(K34*H34/L78*$C$20),MID(B34,1,4)&lt;&gt;"WPL:"),0,K34*H34/L78*$C$20)</f>
        <v>4</v>
      </c>
      <c r="X34" s="60" t="s">
        <v>196</v>
      </c>
    </row>
    <row r="35" spans="1:24" ht="13.5" customHeight="1" outlineLevel="1">
      <c r="A35" s="47" t="s">
        <v>197</v>
      </c>
      <c r="B35" s="48" t="s">
        <v>198</v>
      </c>
      <c r="C35" s="49" t="s">
        <v>199</v>
      </c>
      <c r="D35" s="50" t="s">
        <v>200</v>
      </c>
      <c r="E35" s="50">
        <v>710000</v>
      </c>
      <c r="F35" s="48" t="s">
        <v>201</v>
      </c>
      <c r="G35" s="51" t="s">
        <v>187</v>
      </c>
      <c r="H35" s="52">
        <v>71.16</v>
      </c>
      <c r="I35" s="50" t="s">
        <v>17</v>
      </c>
      <c r="J35" s="51" t="s">
        <v>54</v>
      </c>
      <c r="K35" s="53">
        <v>11357</v>
      </c>
      <c r="L35" s="54">
        <v>808164.12</v>
      </c>
      <c r="M35" s="54">
        <v>1.9</v>
      </c>
      <c r="N35" s="53">
        <v>1.930650832857252</v>
      </c>
      <c r="O35" s="55"/>
      <c r="P35" s="56">
        <f>IF(OR(ISERROR(K35*$C$19/$C$16),EXACT(MID(B35,1,4),"WPL:")),0,K35*$C$19/$C$16)</f>
        <v>4</v>
      </c>
      <c r="Q35" s="57">
        <f>IF(ISERROR(L35*$C$19/$C$16),0,L35*$C$19/$C$16)</f>
        <v>4</v>
      </c>
      <c r="R35" s="55">
        <f>IF(OR(ISERROR(K35*$C$20/L78),EXACT(MID(B35,1,4),"WPL:")),0,K35*$C$20/L78)</f>
        <v>4</v>
      </c>
      <c r="S35" s="58">
        <f>IF(ISERROR(N35*$C$20),0,N35*$C$20/100)</f>
        <v>4</v>
      </c>
      <c r="T35" s="59">
        <f>IF(OR(ISERROR(K35*$C$19/$C$16),MID(B35,1,4)&lt;&gt;"WPL:"),0,K35*$C$19/$C$16)</f>
        <v>4</v>
      </c>
      <c r="U35" s="58">
        <f>IF(OR(ISERROR(L35*$C$19/$C$16),MID(B35,1,4)&lt;&gt;"WPL:"),0,K35*H35*$C$19/$C$16)</f>
        <v>4</v>
      </c>
      <c r="V35" s="59">
        <f>IF(OR(ISERROR(K35*$C$20/L78),MID(B35,1,4)&lt;&gt;"WPL:"),0,K35*$C$20/L78)</f>
        <v>4</v>
      </c>
      <c r="W35" s="58">
        <f>IF(OR(ISERROR(K35*H35/L78*$C$20),MID(B35,1,4)&lt;&gt;"WPL:"),0,K35*H35/L78*$C$20)</f>
        <v>4</v>
      </c>
      <c r="X35" s="60" t="s">
        <v>210</v>
      </c>
    </row>
    <row r="36" spans="1:24" ht="13.5" customHeight="1" outlineLevel="1">
      <c r="A36" s="47" t="s">
        <v>211</v>
      </c>
      <c r="B36" s="48" t="s">
        <v>212</v>
      </c>
      <c r="C36" s="49" t="s">
        <v>213</v>
      </c>
      <c r="D36" s="50" t="s">
        <v>214</v>
      </c>
      <c r="E36" s="50">
        <v>716460</v>
      </c>
      <c r="F36" s="48" t="s">
        <v>212</v>
      </c>
      <c r="G36" s="51" t="s">
        <v>187</v>
      </c>
      <c r="H36" s="52">
        <v>90.95</v>
      </c>
      <c r="I36" s="50" t="s">
        <v>17</v>
      </c>
      <c r="J36" s="51" t="s">
        <v>54</v>
      </c>
      <c r="K36" s="53">
        <v>11265</v>
      </c>
      <c r="L36" s="54">
        <v>1024551.75</v>
      </c>
      <c r="M36" s="54">
        <v>2.4</v>
      </c>
      <c r="N36" s="53">
        <v>2.447586623176064</v>
      </c>
      <c r="O36" s="55"/>
      <c r="P36" s="56">
        <f>IF(OR(ISERROR(K36*$C$19/$C$16),EXACT(MID(B36,1,4),"WPL:")),0,K36*$C$19/$C$16)</f>
        <v>4</v>
      </c>
      <c r="Q36" s="57">
        <f>IF(ISERROR(L36*$C$19/$C$16),0,L36*$C$19/$C$16)</f>
        <v>4</v>
      </c>
      <c r="R36" s="55">
        <f>IF(OR(ISERROR(K36*$C$20/L78),EXACT(MID(B36,1,4),"WPL:")),0,K36*$C$20/L78)</f>
        <v>4</v>
      </c>
      <c r="S36" s="58">
        <f>IF(ISERROR(N36*$C$20),0,N36*$C$20/100)</f>
        <v>4</v>
      </c>
      <c r="T36" s="59">
        <f>IF(OR(ISERROR(K36*$C$19/$C$16),MID(B36,1,4)&lt;&gt;"WPL:"),0,K36*$C$19/$C$16)</f>
        <v>4</v>
      </c>
      <c r="U36" s="58">
        <f>IF(OR(ISERROR(L36*$C$19/$C$16),MID(B36,1,4)&lt;&gt;"WPL:"),0,K36*H36*$C$19/$C$16)</f>
        <v>4</v>
      </c>
      <c r="V36" s="59">
        <f>IF(OR(ISERROR(K36*$C$20/L78),MID(B36,1,4)&lt;&gt;"WPL:"),0,K36*$C$20/L78)</f>
        <v>4</v>
      </c>
      <c r="W36" s="58">
        <f>IF(OR(ISERROR(K36*H36/L78*$C$20),MID(B36,1,4)&lt;&gt;"WPL:"),0,K36*H36/L78*$C$20)</f>
        <v>4</v>
      </c>
      <c r="X36" s="60" t="s">
        <v>223</v>
      </c>
    </row>
    <row r="37" spans="1:24" ht="13.5" customHeight="1" outlineLevel="1">
      <c r="A37" s="47" t="s">
        <v>224</v>
      </c>
      <c r="B37" s="48" t="s">
        <v>225</v>
      </c>
      <c r="C37" s="49" t="s">
        <v>226</v>
      </c>
      <c r="D37" s="50" t="s">
        <v>227</v>
      </c>
      <c r="E37" s="50">
        <v>723600</v>
      </c>
      <c r="F37" s="48" t="s">
        <v>228</v>
      </c>
      <c r="G37" s="51" t="s">
        <v>187</v>
      </c>
      <c r="H37" s="52">
        <v>124.35</v>
      </c>
      <c r="I37" s="50" t="s">
        <v>17</v>
      </c>
      <c r="J37" s="51" t="s">
        <v>54</v>
      </c>
      <c r="K37" s="53">
        <v>9686</v>
      </c>
      <c r="L37" s="54">
        <v>1204454.1</v>
      </c>
      <c r="M37" s="54">
        <v>2.9</v>
      </c>
      <c r="N37" s="53">
        <v>2.877361483584958</v>
      </c>
      <c r="O37" s="55"/>
      <c r="P37" s="56">
        <f>IF(OR(ISERROR(K37*$C$19/$C$16),EXACT(MID(B37,1,4),"WPL:")),0,K37*$C$19/$C$16)</f>
        <v>4</v>
      </c>
      <c r="Q37" s="57">
        <f>IF(ISERROR(L37*$C$19/$C$16),0,L37*$C$19/$C$16)</f>
        <v>4</v>
      </c>
      <c r="R37" s="55">
        <f>IF(OR(ISERROR(K37*$C$20/L78),EXACT(MID(B37,1,4),"WPL:")),0,K37*$C$20/L78)</f>
        <v>4</v>
      </c>
      <c r="S37" s="58">
        <f>IF(ISERROR(N37*$C$20),0,N37*$C$20/100)</f>
        <v>4</v>
      </c>
      <c r="T37" s="59">
        <f>IF(OR(ISERROR(K37*$C$19/$C$16),MID(B37,1,4)&lt;&gt;"WPL:"),0,K37*$C$19/$C$16)</f>
        <v>4</v>
      </c>
      <c r="U37" s="58">
        <f>IF(OR(ISERROR(L37*$C$19/$C$16),MID(B37,1,4)&lt;&gt;"WPL:"),0,K37*H37*$C$19/$C$16)</f>
        <v>4</v>
      </c>
      <c r="V37" s="59">
        <f>IF(OR(ISERROR(K37*$C$20/L78),MID(B37,1,4)&lt;&gt;"WPL:"),0,K37*$C$20/L78)</f>
        <v>4</v>
      </c>
      <c r="W37" s="58">
        <f>IF(OR(ISERROR(K37*H37/L78*$C$20),MID(B37,1,4)&lt;&gt;"WPL:"),0,K37*H37/L78*$C$20)</f>
        <v>4</v>
      </c>
      <c r="X37" s="60" t="s">
        <v>144</v>
      </c>
    </row>
    <row r="38" spans="1:24" ht="13.5" customHeight="1" outlineLevel="1">
      <c r="A38" s="47" t="s">
        <v>237</v>
      </c>
      <c r="B38" s="48" t="s">
        <v>238</v>
      </c>
      <c r="C38" s="49" t="s">
        <v>239</v>
      </c>
      <c r="D38" s="50" t="s">
        <v>240</v>
      </c>
      <c r="E38" s="50">
        <v>840400</v>
      </c>
      <c r="F38" s="48" t="s">
        <v>241</v>
      </c>
      <c r="G38" s="51" t="s">
        <v>187</v>
      </c>
      <c r="H38" s="52">
        <v>170.4</v>
      </c>
      <c r="I38" s="50" t="s">
        <v>17</v>
      </c>
      <c r="J38" s="51" t="s">
        <v>54</v>
      </c>
      <c r="K38" s="53">
        <v>5207</v>
      </c>
      <c r="L38" s="54">
        <v>887272.8</v>
      </c>
      <c r="M38" s="54">
        <v>2.1</v>
      </c>
      <c r="N38" s="53">
        <v>2.1196362569172043</v>
      </c>
      <c r="O38" s="55"/>
      <c r="P38" s="56">
        <f>IF(OR(ISERROR(K38*$C$19/$C$16),EXACT(MID(B38,1,4),"WPL:")),0,K38*$C$19/$C$16)</f>
        <v>4</v>
      </c>
      <c r="Q38" s="57">
        <f>IF(ISERROR(L38*$C$19/$C$16),0,L38*$C$19/$C$16)</f>
        <v>4</v>
      </c>
      <c r="R38" s="55">
        <f>IF(OR(ISERROR(K38*$C$20/L78),EXACT(MID(B38,1,4),"WPL:")),0,K38*$C$20/L78)</f>
        <v>4</v>
      </c>
      <c r="S38" s="58">
        <f>IF(ISERROR(N38*$C$20),0,N38*$C$20/100)</f>
        <v>4</v>
      </c>
      <c r="T38" s="59">
        <f>IF(OR(ISERROR(K38*$C$19/$C$16),MID(B38,1,4)&lt;&gt;"WPL:"),0,K38*$C$19/$C$16)</f>
        <v>4</v>
      </c>
      <c r="U38" s="58">
        <f>IF(OR(ISERROR(L38*$C$19/$C$16),MID(B38,1,4)&lt;&gt;"WPL:"),0,K38*H38*$C$19/$C$16)</f>
        <v>4</v>
      </c>
      <c r="V38" s="59">
        <f>IF(OR(ISERROR(K38*$C$20/L78),MID(B38,1,4)&lt;&gt;"WPL:"),0,K38*$C$20/L78)</f>
        <v>4</v>
      </c>
      <c r="W38" s="58">
        <f>IF(OR(ISERROR(K38*H38/L78*$C$20),MID(B38,1,4)&lt;&gt;"WPL:"),0,K38*H38/L78*$C$20)</f>
        <v>4</v>
      </c>
      <c r="X38" s="60" t="s">
        <v>103</v>
      </c>
    </row>
    <row r="39" spans="1:24" ht="13.5" customHeight="1" outlineLevel="1">
      <c r="A39" s="47" t="s">
        <v>250</v>
      </c>
      <c r="B39" s="48" t="s">
        <v>251</v>
      </c>
      <c r="C39" s="49" t="s">
        <v>252</v>
      </c>
      <c r="D39" s="50" t="s">
        <v>253</v>
      </c>
      <c r="E39" s="50">
        <v>515100</v>
      </c>
      <c r="F39" s="48" t="s">
        <v>251</v>
      </c>
      <c r="G39" s="51" t="s">
        <v>187</v>
      </c>
      <c r="H39" s="52">
        <v>89.31</v>
      </c>
      <c r="I39" s="50" t="s">
        <v>17</v>
      </c>
      <c r="J39" s="51" t="s">
        <v>54</v>
      </c>
      <c r="K39" s="53">
        <v>10466</v>
      </c>
      <c r="L39" s="54">
        <v>934718.46</v>
      </c>
      <c r="M39" s="54">
        <v>2.2</v>
      </c>
      <c r="N39" s="53">
        <v>2.2329808124691906</v>
      </c>
      <c r="O39" s="55"/>
      <c r="P39" s="56">
        <f>IF(OR(ISERROR(K39*$C$19/$C$16),EXACT(MID(B39,1,4),"WPL:")),0,K39*$C$19/$C$16)</f>
        <v>4</v>
      </c>
      <c r="Q39" s="57">
        <f>IF(ISERROR(L39*$C$19/$C$16),0,L39*$C$19/$C$16)</f>
        <v>4</v>
      </c>
      <c r="R39" s="55">
        <f>IF(OR(ISERROR(K39*$C$20/L78),EXACT(MID(B39,1,4),"WPL:")),0,K39*$C$20/L78)</f>
        <v>4</v>
      </c>
      <c r="S39" s="58">
        <f>IF(ISERROR(N39*$C$20),0,N39*$C$20/100)</f>
        <v>4</v>
      </c>
      <c r="T39" s="59">
        <f>IF(OR(ISERROR(K39*$C$19/$C$16),MID(B39,1,4)&lt;&gt;"WPL:"),0,K39*$C$19/$C$16)</f>
        <v>4</v>
      </c>
      <c r="U39" s="58">
        <f>IF(OR(ISERROR(L39*$C$19/$C$16),MID(B39,1,4)&lt;&gt;"WPL:"),0,K39*H39*$C$19/$C$16)</f>
        <v>4</v>
      </c>
      <c r="V39" s="59">
        <f>IF(OR(ISERROR(K39*$C$20/L78),MID(B39,1,4)&lt;&gt;"WPL:"),0,K39*$C$20/L78)</f>
        <v>4</v>
      </c>
      <c r="W39" s="58">
        <f>IF(OR(ISERROR(K39*H39/L78*$C$20),MID(B39,1,4)&lt;&gt;"WPL:"),0,K39*H39/L78*$C$20)</f>
        <v>4</v>
      </c>
      <c r="X39" s="60" t="s">
        <v>89</v>
      </c>
    </row>
    <row r="40" spans="1:24" ht="13.5" customHeight="1" outlineLevel="1">
      <c r="A40" s="47" t="s">
        <v>262</v>
      </c>
      <c r="B40" s="48" t="s">
        <v>263</v>
      </c>
      <c r="C40" s="49" t="s">
        <v>264</v>
      </c>
      <c r="D40" s="50" t="s">
        <v>265</v>
      </c>
      <c r="E40" s="50">
        <v>575200</v>
      </c>
      <c r="F40" s="48" t="s">
        <v>266</v>
      </c>
      <c r="G40" s="51" t="s">
        <v>187</v>
      </c>
      <c r="H40" s="52">
        <v>106.85</v>
      </c>
      <c r="I40" s="50" t="s">
        <v>17</v>
      </c>
      <c r="J40" s="51" t="s">
        <v>54</v>
      </c>
      <c r="K40" s="53">
        <v>9423</v>
      </c>
      <c r="L40" s="54">
        <v>1006847.55</v>
      </c>
      <c r="M40" s="54">
        <v>2.4</v>
      </c>
      <c r="N40" s="53">
        <v>2.4052924559033677</v>
      </c>
      <c r="O40" s="55"/>
      <c r="P40" s="56">
        <f>IF(OR(ISERROR(K40*$C$19/$C$16),EXACT(MID(B40,1,4),"WPL:")),0,K40*$C$19/$C$16)</f>
        <v>4</v>
      </c>
      <c r="Q40" s="57">
        <f>IF(ISERROR(L40*$C$19/$C$16),0,L40*$C$19/$C$16)</f>
        <v>4</v>
      </c>
      <c r="R40" s="55">
        <f>IF(OR(ISERROR(K40*$C$20/L78),EXACT(MID(B40,1,4),"WPL:")),0,K40*$C$20/L78)</f>
        <v>4</v>
      </c>
      <c r="S40" s="58">
        <f>IF(ISERROR(N40*$C$20),0,N40*$C$20/100)</f>
        <v>4</v>
      </c>
      <c r="T40" s="59">
        <f>IF(OR(ISERROR(K40*$C$19/$C$16),MID(B40,1,4)&lt;&gt;"WPL:"),0,K40*$C$19/$C$16)</f>
        <v>4</v>
      </c>
      <c r="U40" s="58">
        <f>IF(OR(ISERROR(L40*$C$19/$C$16),MID(B40,1,4)&lt;&gt;"WPL:"),0,K40*H40*$C$19/$C$16)</f>
        <v>4</v>
      </c>
      <c r="V40" s="59">
        <f>IF(OR(ISERROR(K40*$C$20/L78),MID(B40,1,4)&lt;&gt;"WPL:"),0,K40*$C$20/L78)</f>
        <v>4</v>
      </c>
      <c r="W40" s="58">
        <f>IF(OR(ISERROR(K40*H40/L78*$C$20),MID(B40,1,4)&lt;&gt;"WPL:"),0,K40*H40/L78*$C$20)</f>
        <v>4</v>
      </c>
      <c r="X40" s="60" t="s">
        <v>89</v>
      </c>
    </row>
    <row r="41" spans="1:24" ht="13.5" customHeight="1" outlineLevel="1">
      <c r="A41" s="47" t="s">
        <v>275</v>
      </c>
      <c r="B41" s="48" t="s">
        <v>276</v>
      </c>
      <c r="C41" s="49" t="s">
        <v>277</v>
      </c>
      <c r="D41" s="50" t="s">
        <v>278</v>
      </c>
      <c r="E41" s="50">
        <v>862934</v>
      </c>
      <c r="F41" s="48" t="s">
        <v>279</v>
      </c>
      <c r="G41" s="51" t="s">
        <v>280</v>
      </c>
      <c r="H41" s="52">
        <v>31.69030661</v>
      </c>
      <c r="I41" s="50" t="s">
        <v>281</v>
      </c>
      <c r="J41" s="51" t="s">
        <v>54</v>
      </c>
      <c r="K41" s="53">
        <v>21078</v>
      </c>
      <c r="L41" s="54">
        <v>667968.28</v>
      </c>
      <c r="M41" s="54">
        <v>1.6</v>
      </c>
      <c r="N41" s="53">
        <v>1.5957322085818733</v>
      </c>
      <c r="O41" s="55"/>
      <c r="P41" s="56">
        <f>IF(OR(ISERROR(K41*$C$19/$C$16),EXACT(MID(B41,1,4),"WPL:")),0,K41*$C$19/$C$16)</f>
        <v>4</v>
      </c>
      <c r="Q41" s="57">
        <f>IF(ISERROR(L41*$C$19/$C$16),0,L41*$C$19/$C$16)</f>
        <v>4</v>
      </c>
      <c r="R41" s="55">
        <f>IF(OR(ISERROR(K41*$C$20/L78),EXACT(MID(B41,1,4),"WPL:")),0,K41*$C$20/L78)</f>
        <v>4</v>
      </c>
      <c r="S41" s="58">
        <f>IF(ISERROR(N41*$C$20),0,N41*$C$20/100)</f>
        <v>4</v>
      </c>
      <c r="T41" s="59">
        <f>IF(OR(ISERROR(K41*$C$19/$C$16),MID(B41,1,4)&lt;&gt;"WPL:"),0,K41*$C$19/$C$16)</f>
        <v>4</v>
      </c>
      <c r="U41" s="58">
        <f>IF(OR(ISERROR(L41*$C$19/$C$16),MID(B41,1,4)&lt;&gt;"WPL:"),0,K41*H41*$C$19/$C$16)</f>
        <v>4</v>
      </c>
      <c r="V41" s="59">
        <f>IF(OR(ISERROR(K41*$C$20/L78),MID(B41,1,4)&lt;&gt;"WPL:"),0,K41*$C$20/L78)</f>
        <v>4</v>
      </c>
      <c r="W41" s="58">
        <f>IF(OR(ISERROR(K41*H41/L78*$C$20),MID(B41,1,4)&lt;&gt;"WPL:"),0,K41*H41/L78*$C$20)</f>
        <v>4</v>
      </c>
      <c r="X41" s="60" t="s">
        <v>117</v>
      </c>
    </row>
    <row r="42" spans="1:24" ht="13.5" customHeight="1" outlineLevel="1">
      <c r="A42" s="47" t="s">
        <v>290</v>
      </c>
      <c r="B42" s="48" t="s">
        <v>291</v>
      </c>
      <c r="C42" s="49" t="s">
        <v>292</v>
      </c>
      <c r="D42" s="50" t="s">
        <v>293</v>
      </c>
      <c r="E42" s="50">
        <v>875773</v>
      </c>
      <c r="F42" s="48" t="s">
        <v>294</v>
      </c>
      <c r="G42" s="51" t="s">
        <v>295</v>
      </c>
      <c r="H42" s="52">
        <v>7.081</v>
      </c>
      <c r="I42" s="50" t="s">
        <v>17</v>
      </c>
      <c r="J42" s="51" t="s">
        <v>54</v>
      </c>
      <c r="K42" s="53">
        <v>74826</v>
      </c>
      <c r="L42" s="54">
        <v>529842.91</v>
      </c>
      <c r="M42" s="54">
        <v>1.3</v>
      </c>
      <c r="N42" s="53">
        <v>1.2657598007135111</v>
      </c>
      <c r="O42" s="55"/>
      <c r="P42" s="56">
        <f>IF(OR(ISERROR(K42*$C$19/$C$16),EXACT(MID(B42,1,4),"WPL:")),0,K42*$C$19/$C$16)</f>
        <v>4</v>
      </c>
      <c r="Q42" s="57">
        <f>IF(ISERROR(L42*$C$19/$C$16),0,L42*$C$19/$C$16)</f>
        <v>4</v>
      </c>
      <c r="R42" s="55">
        <f>IF(OR(ISERROR(K42*$C$20/L78),EXACT(MID(B42,1,4),"WPL:")),0,K42*$C$20/L78)</f>
        <v>4</v>
      </c>
      <c r="S42" s="58">
        <f>IF(ISERROR(N42*$C$20),0,N42*$C$20/100)</f>
        <v>4</v>
      </c>
      <c r="T42" s="59">
        <f>IF(OR(ISERROR(K42*$C$19/$C$16),MID(B42,1,4)&lt;&gt;"WPL:"),0,K42*$C$19/$C$16)</f>
        <v>4</v>
      </c>
      <c r="U42" s="58">
        <f>IF(OR(ISERROR(L42*$C$19/$C$16),MID(B42,1,4)&lt;&gt;"WPL:"),0,K42*H42*$C$19/$C$16)</f>
        <v>4</v>
      </c>
      <c r="V42" s="59">
        <f>IF(OR(ISERROR(K42*$C$20/L78),MID(B42,1,4)&lt;&gt;"WPL:"),0,K42*$C$20/L78)</f>
        <v>4</v>
      </c>
      <c r="W42" s="58">
        <f>IF(OR(ISERROR(K42*H42/L78*$C$20),MID(B42,1,4)&lt;&gt;"WPL:"),0,K42*H42/L78*$C$20)</f>
        <v>4</v>
      </c>
      <c r="X42" s="60" t="s">
        <v>181</v>
      </c>
    </row>
    <row r="43" spans="1:24" ht="13.5" customHeight="1" outlineLevel="1">
      <c r="A43" s="47" t="s">
        <v>304</v>
      </c>
      <c r="B43" s="48" t="s">
        <v>305</v>
      </c>
      <c r="C43" s="49" t="s">
        <v>306</v>
      </c>
      <c r="D43" s="50" t="s">
        <v>307</v>
      </c>
      <c r="E43" s="50">
        <v>858872</v>
      </c>
      <c r="F43" s="48" t="s">
        <v>308</v>
      </c>
      <c r="G43" s="51" t="s">
        <v>295</v>
      </c>
      <c r="H43" s="52">
        <v>5.65</v>
      </c>
      <c r="I43" s="50" t="s">
        <v>17</v>
      </c>
      <c r="J43" s="51" t="s">
        <v>54</v>
      </c>
      <c r="K43" s="53">
        <v>166163</v>
      </c>
      <c r="L43" s="54">
        <v>938820.95</v>
      </c>
      <c r="M43" s="54">
        <v>2.2</v>
      </c>
      <c r="N43" s="53">
        <v>2.2427813907666883</v>
      </c>
      <c r="O43" s="55"/>
      <c r="P43" s="56">
        <f>IF(OR(ISERROR(K43*$C$19/$C$16),EXACT(MID(B43,1,4),"WPL:")),0,K43*$C$19/$C$16)</f>
        <v>4</v>
      </c>
      <c r="Q43" s="57">
        <f>IF(ISERROR(L43*$C$19/$C$16),0,L43*$C$19/$C$16)</f>
        <v>4</v>
      </c>
      <c r="R43" s="55">
        <f>IF(OR(ISERROR(K43*$C$20/L78),EXACT(MID(B43,1,4),"WPL:")),0,K43*$C$20/L78)</f>
        <v>4</v>
      </c>
      <c r="S43" s="58">
        <f>IF(ISERROR(N43*$C$20),0,N43*$C$20/100)</f>
        <v>4</v>
      </c>
      <c r="T43" s="59">
        <f>IF(OR(ISERROR(K43*$C$19/$C$16),MID(B43,1,4)&lt;&gt;"WPL:"),0,K43*$C$19/$C$16)</f>
        <v>4</v>
      </c>
      <c r="U43" s="58">
        <f>IF(OR(ISERROR(L43*$C$19/$C$16),MID(B43,1,4)&lt;&gt;"WPL:"),0,K43*H43*$C$19/$C$16)</f>
        <v>4</v>
      </c>
      <c r="V43" s="59">
        <f>IF(OR(ISERROR(K43*$C$20/L78),MID(B43,1,4)&lt;&gt;"WPL:"),0,K43*$C$20/L78)</f>
        <v>4</v>
      </c>
      <c r="W43" s="58">
        <f>IF(OR(ISERROR(K43*H43/L78*$C$20),MID(B43,1,4)&lt;&gt;"WPL:"),0,K43*H43/L78*$C$20)</f>
        <v>4</v>
      </c>
      <c r="X43" s="60" t="s">
        <v>181</v>
      </c>
    </row>
    <row r="44" spans="1:24" ht="13.5" customHeight="1" outlineLevel="1">
      <c r="A44" s="47" t="s">
        <v>317</v>
      </c>
      <c r="B44" s="48" t="s">
        <v>318</v>
      </c>
      <c r="C44" s="49" t="s">
        <v>319</v>
      </c>
      <c r="D44" s="50" t="s">
        <v>320</v>
      </c>
      <c r="E44" s="50">
        <v>850775</v>
      </c>
      <c r="F44" s="48" t="s">
        <v>321</v>
      </c>
      <c r="G44" s="51" t="s">
        <v>295</v>
      </c>
      <c r="H44" s="52">
        <v>10.6</v>
      </c>
      <c r="I44" s="50" t="s">
        <v>17</v>
      </c>
      <c r="J44" s="51" t="s">
        <v>54</v>
      </c>
      <c r="K44" s="53">
        <v>49553</v>
      </c>
      <c r="L44" s="54">
        <v>525261.8</v>
      </c>
      <c r="M44" s="54">
        <v>1.3</v>
      </c>
      <c r="N44" s="53">
        <v>1.2548158307722193</v>
      </c>
      <c r="O44" s="55"/>
      <c r="P44" s="56">
        <f>IF(OR(ISERROR(K44*$C$19/$C$16),EXACT(MID(B44,1,4),"WPL:")),0,K44*$C$19/$C$16)</f>
        <v>4</v>
      </c>
      <c r="Q44" s="57">
        <f>IF(ISERROR(L44*$C$19/$C$16),0,L44*$C$19/$C$16)</f>
        <v>4</v>
      </c>
      <c r="R44" s="55">
        <f>IF(OR(ISERROR(K44*$C$20/L78),EXACT(MID(B44,1,4),"WPL:")),0,K44*$C$20/L78)</f>
        <v>4</v>
      </c>
      <c r="S44" s="58">
        <f>IF(ISERROR(N44*$C$20),0,N44*$C$20/100)</f>
        <v>4</v>
      </c>
      <c r="T44" s="59">
        <f>IF(OR(ISERROR(K44*$C$19/$C$16),MID(B44,1,4)&lt;&gt;"WPL:"),0,K44*$C$19/$C$16)</f>
        <v>4</v>
      </c>
      <c r="U44" s="58">
        <f>IF(OR(ISERROR(L44*$C$19/$C$16),MID(B44,1,4)&lt;&gt;"WPL:"),0,K44*H44*$C$19/$C$16)</f>
        <v>4</v>
      </c>
      <c r="V44" s="59">
        <f>IF(OR(ISERROR(K44*$C$20/L78),MID(B44,1,4)&lt;&gt;"WPL:"),0,K44*$C$20/L78)</f>
        <v>4</v>
      </c>
      <c r="W44" s="58">
        <f>IF(OR(ISERROR(K44*H44/L78*$C$20),MID(B44,1,4)&lt;&gt;"WPL:"),0,K44*H44/L78*$C$20)</f>
        <v>4</v>
      </c>
      <c r="X44" s="60" t="s">
        <v>196</v>
      </c>
    </row>
    <row r="45" spans="1:24" ht="13.5" customHeight="1" outlineLevel="1">
      <c r="A45" s="47" t="s">
        <v>330</v>
      </c>
      <c r="B45" s="48" t="s">
        <v>331</v>
      </c>
      <c r="C45" s="49" t="s">
        <v>332</v>
      </c>
      <c r="D45" s="50" t="s">
        <v>333</v>
      </c>
      <c r="E45" s="50">
        <v>850133</v>
      </c>
      <c r="F45" s="48" t="s">
        <v>334</v>
      </c>
      <c r="G45" s="51" t="s">
        <v>335</v>
      </c>
      <c r="H45" s="52">
        <v>105.5</v>
      </c>
      <c r="I45" s="50" t="s">
        <v>17</v>
      </c>
      <c r="J45" s="51" t="s">
        <v>54</v>
      </c>
      <c r="K45" s="53">
        <v>4431</v>
      </c>
      <c r="L45" s="54">
        <v>467470.5</v>
      </c>
      <c r="M45" s="54">
        <v>1.1</v>
      </c>
      <c r="N45" s="53">
        <v>1.1167562229330301</v>
      </c>
      <c r="O45" s="55"/>
      <c r="P45" s="56">
        <f>IF(OR(ISERROR(K45*$C$19/$C$16),EXACT(MID(B45,1,4),"WPL:")),0,K45*$C$19/$C$16)</f>
        <v>4</v>
      </c>
      <c r="Q45" s="57">
        <f>IF(ISERROR(L45*$C$19/$C$16),0,L45*$C$19/$C$16)</f>
        <v>4</v>
      </c>
      <c r="R45" s="55">
        <f>IF(OR(ISERROR(K45*$C$20/L78),EXACT(MID(B45,1,4),"WPL:")),0,K45*$C$20/L78)</f>
        <v>4</v>
      </c>
      <c r="S45" s="58">
        <f>IF(ISERROR(N45*$C$20),0,N45*$C$20/100)</f>
        <v>4</v>
      </c>
      <c r="T45" s="59">
        <f>IF(OR(ISERROR(K45*$C$19/$C$16),MID(B45,1,4)&lt;&gt;"WPL:"),0,K45*$C$19/$C$16)</f>
        <v>4</v>
      </c>
      <c r="U45" s="58">
        <f>IF(OR(ISERROR(L45*$C$19/$C$16),MID(B45,1,4)&lt;&gt;"WPL:"),0,K45*H45*$C$19/$C$16)</f>
        <v>4</v>
      </c>
      <c r="V45" s="59">
        <f>IF(OR(ISERROR(K45*$C$20/L78),MID(B45,1,4)&lt;&gt;"WPL:"),0,K45*$C$20/L78)</f>
        <v>4</v>
      </c>
      <c r="W45" s="58">
        <f>IF(OR(ISERROR(K45*H45/L78*$C$20),MID(B45,1,4)&lt;&gt;"WPL:"),0,K45*H45/L78*$C$20)</f>
        <v>4</v>
      </c>
      <c r="X45" s="60" t="s">
        <v>89</v>
      </c>
    </row>
    <row r="46" spans="1:24" ht="13.5" customHeight="1" outlineLevel="1">
      <c r="A46" s="47" t="s">
        <v>344</v>
      </c>
      <c r="B46" s="48" t="s">
        <v>345</v>
      </c>
      <c r="C46" s="49" t="s">
        <v>346</v>
      </c>
      <c r="D46" s="50" t="s">
        <v>347</v>
      </c>
      <c r="E46" s="50">
        <v>850727</v>
      </c>
      <c r="F46" s="48" t="s">
        <v>348</v>
      </c>
      <c r="G46" s="51" t="s">
        <v>335</v>
      </c>
      <c r="H46" s="52">
        <v>47.36</v>
      </c>
      <c r="I46" s="50" t="s">
        <v>17</v>
      </c>
      <c r="J46" s="51" t="s">
        <v>54</v>
      </c>
      <c r="K46" s="53">
        <v>28811</v>
      </c>
      <c r="L46" s="54">
        <v>1364488.96</v>
      </c>
      <c r="M46" s="54">
        <v>3.3</v>
      </c>
      <c r="N46" s="53">
        <v>3.2596742194500363</v>
      </c>
      <c r="O46" s="55"/>
      <c r="P46" s="56">
        <f>IF(OR(ISERROR(K46*$C$19/$C$16),EXACT(MID(B46,1,4),"WPL:")),0,K46*$C$19/$C$16)</f>
        <v>4</v>
      </c>
      <c r="Q46" s="57">
        <f>IF(ISERROR(L46*$C$19/$C$16),0,L46*$C$19/$C$16)</f>
        <v>4</v>
      </c>
      <c r="R46" s="55">
        <f>IF(OR(ISERROR(K46*$C$20/L78),EXACT(MID(B46,1,4),"WPL:")),0,K46*$C$20/L78)</f>
        <v>4</v>
      </c>
      <c r="S46" s="58">
        <f>IF(ISERROR(N46*$C$20),0,N46*$C$20/100)</f>
        <v>4</v>
      </c>
      <c r="T46" s="59">
        <f>IF(OR(ISERROR(K46*$C$19/$C$16),MID(B46,1,4)&lt;&gt;"WPL:"),0,K46*$C$19/$C$16)</f>
        <v>4</v>
      </c>
      <c r="U46" s="58">
        <f>IF(OR(ISERROR(L46*$C$19/$C$16),MID(B46,1,4)&lt;&gt;"WPL:"),0,K46*H46*$C$19/$C$16)</f>
        <v>4</v>
      </c>
      <c r="V46" s="59">
        <f>IF(OR(ISERROR(K46*$C$20/L78),MID(B46,1,4)&lt;&gt;"WPL:"),0,K46*$C$20/L78)</f>
        <v>4</v>
      </c>
      <c r="W46" s="58">
        <f>IF(OR(ISERROR(K46*H46/L78*$C$20),MID(B46,1,4)&lt;&gt;"WPL:"),0,K46*H46/L78*$C$20)</f>
        <v>4</v>
      </c>
      <c r="X46" s="60" t="s">
        <v>357</v>
      </c>
    </row>
    <row r="47" spans="1:24" ht="13.5" customHeight="1" outlineLevel="1">
      <c r="A47" s="47" t="s">
        <v>358</v>
      </c>
      <c r="B47" s="48" t="s">
        <v>359</v>
      </c>
      <c r="C47" s="49" t="s">
        <v>360</v>
      </c>
      <c r="D47" s="50" t="s">
        <v>361</v>
      </c>
      <c r="E47" s="50">
        <v>853888</v>
      </c>
      <c r="F47" s="48" t="s">
        <v>362</v>
      </c>
      <c r="G47" s="51" t="s">
        <v>335</v>
      </c>
      <c r="H47" s="52">
        <v>177.45</v>
      </c>
      <c r="I47" s="50" t="s">
        <v>17</v>
      </c>
      <c r="J47" s="51" t="s">
        <v>54</v>
      </c>
      <c r="K47" s="53">
        <v>2782</v>
      </c>
      <c r="L47" s="54">
        <v>493665.9</v>
      </c>
      <c r="M47" s="54">
        <v>1.2</v>
      </c>
      <c r="N47" s="53">
        <v>1.1793353075217259</v>
      </c>
      <c r="O47" s="55"/>
      <c r="P47" s="56">
        <f>IF(OR(ISERROR(K47*$C$19/$C$16),EXACT(MID(B47,1,4),"WPL:")),0,K47*$C$19/$C$16)</f>
        <v>4</v>
      </c>
      <c r="Q47" s="57">
        <f>IF(ISERROR(L47*$C$19/$C$16),0,L47*$C$19/$C$16)</f>
        <v>4</v>
      </c>
      <c r="R47" s="55">
        <f>IF(OR(ISERROR(K47*$C$20/L78),EXACT(MID(B47,1,4),"WPL:")),0,K47*$C$20/L78)</f>
        <v>4</v>
      </c>
      <c r="S47" s="58">
        <f>IF(ISERROR(N47*$C$20),0,N47*$C$20/100)</f>
        <v>4</v>
      </c>
      <c r="T47" s="59">
        <f>IF(OR(ISERROR(K47*$C$19/$C$16),MID(B47,1,4)&lt;&gt;"WPL:"),0,K47*$C$19/$C$16)</f>
        <v>4</v>
      </c>
      <c r="U47" s="58">
        <f>IF(OR(ISERROR(L47*$C$19/$C$16),MID(B47,1,4)&lt;&gt;"WPL:"),0,K47*H47*$C$19/$C$16)</f>
        <v>4</v>
      </c>
      <c r="V47" s="59">
        <f>IF(OR(ISERROR(K47*$C$20/L78),MID(B47,1,4)&lt;&gt;"WPL:"),0,K47*$C$20/L78)</f>
        <v>4</v>
      </c>
      <c r="W47" s="58">
        <f>IF(OR(ISERROR(K47*H47/L78*$C$20),MID(B47,1,4)&lt;&gt;"WPL:"),0,K47*H47/L78*$C$20)</f>
        <v>4</v>
      </c>
      <c r="X47" s="60" t="s">
        <v>371</v>
      </c>
    </row>
    <row r="48" spans="1:24" ht="13.5" customHeight="1" outlineLevel="1">
      <c r="A48" s="47" t="s">
        <v>372</v>
      </c>
      <c r="B48" s="48" t="s">
        <v>373</v>
      </c>
      <c r="C48" s="49" t="s">
        <v>374</v>
      </c>
      <c r="D48" s="50" t="s">
        <v>375</v>
      </c>
      <c r="E48" s="50">
        <v>920657</v>
      </c>
      <c r="F48" s="48" t="s">
        <v>376</v>
      </c>
      <c r="G48" s="51" t="s">
        <v>335</v>
      </c>
      <c r="H48" s="52">
        <v>82.61</v>
      </c>
      <c r="I48" s="50" t="s">
        <v>17</v>
      </c>
      <c r="J48" s="51" t="s">
        <v>54</v>
      </c>
      <c r="K48" s="53">
        <v>13376</v>
      </c>
      <c r="L48" s="54">
        <v>1104991.36</v>
      </c>
      <c r="M48" s="54">
        <v>2.6</v>
      </c>
      <c r="N48" s="53">
        <v>2.639751551311221</v>
      </c>
      <c r="O48" s="55"/>
      <c r="P48" s="56">
        <f>IF(OR(ISERROR(K48*$C$19/$C$16),EXACT(MID(B48,1,4),"WPL:")),0,K48*$C$19/$C$16)</f>
        <v>4</v>
      </c>
      <c r="Q48" s="57">
        <f>IF(ISERROR(L48*$C$19/$C$16),0,L48*$C$19/$C$16)</f>
        <v>4</v>
      </c>
      <c r="R48" s="55">
        <f>IF(OR(ISERROR(K48*$C$20/L78),EXACT(MID(B48,1,4),"WPL:")),0,K48*$C$20/L78)</f>
        <v>4</v>
      </c>
      <c r="S48" s="58">
        <f>IF(ISERROR(N48*$C$20),0,N48*$C$20/100)</f>
        <v>4</v>
      </c>
      <c r="T48" s="59">
        <f>IF(OR(ISERROR(K48*$C$19/$C$16),MID(B48,1,4)&lt;&gt;"WPL:"),0,K48*$C$19/$C$16)</f>
        <v>4</v>
      </c>
      <c r="U48" s="58">
        <f>IF(OR(ISERROR(L48*$C$19/$C$16),MID(B48,1,4)&lt;&gt;"WPL:"),0,K48*H48*$C$19/$C$16)</f>
        <v>4</v>
      </c>
      <c r="V48" s="59">
        <f>IF(OR(ISERROR(K48*$C$20/L78),MID(B48,1,4)&lt;&gt;"WPL:"),0,K48*$C$20/L78)</f>
        <v>4</v>
      </c>
      <c r="W48" s="58">
        <f>IF(OR(ISERROR(K48*H48/L78*$C$20),MID(B48,1,4)&lt;&gt;"WPL:"),0,K48*H48/L78*$C$20)</f>
        <v>4</v>
      </c>
      <c r="X48" s="60" t="s">
        <v>117</v>
      </c>
    </row>
    <row r="49" spans="1:24" ht="13.5" customHeight="1" outlineLevel="1">
      <c r="A49" s="47" t="s">
        <v>385</v>
      </c>
      <c r="B49" s="48" t="s">
        <v>386</v>
      </c>
      <c r="C49" s="49" t="s">
        <v>387</v>
      </c>
      <c r="D49" s="50" t="s">
        <v>388</v>
      </c>
      <c r="E49" s="50">
        <v>855705</v>
      </c>
      <c r="F49" s="48" t="s">
        <v>389</v>
      </c>
      <c r="G49" s="51" t="s">
        <v>335</v>
      </c>
      <c r="H49" s="52">
        <v>23.865</v>
      </c>
      <c r="I49" s="50" t="s">
        <v>17</v>
      </c>
      <c r="J49" s="51" t="s">
        <v>54</v>
      </c>
      <c r="K49" s="53">
        <v>23709</v>
      </c>
      <c r="L49" s="54">
        <v>565815.29</v>
      </c>
      <c r="M49" s="54">
        <v>1.4</v>
      </c>
      <c r="N49" s="53">
        <v>1.351695446318339</v>
      </c>
      <c r="O49" s="55"/>
      <c r="P49" s="56">
        <f>IF(OR(ISERROR(K49*$C$19/$C$16),EXACT(MID(B49,1,4),"WPL:")),0,K49*$C$19/$C$16)</f>
        <v>4</v>
      </c>
      <c r="Q49" s="57">
        <f>IF(ISERROR(L49*$C$19/$C$16),0,L49*$C$19/$C$16)</f>
        <v>4</v>
      </c>
      <c r="R49" s="55">
        <f>IF(OR(ISERROR(K49*$C$20/L78),EXACT(MID(B49,1,4),"WPL:")),0,K49*$C$20/L78)</f>
        <v>4</v>
      </c>
      <c r="S49" s="58">
        <f>IF(ISERROR(N49*$C$20),0,N49*$C$20/100)</f>
        <v>4</v>
      </c>
      <c r="T49" s="59">
        <f>IF(OR(ISERROR(K49*$C$19/$C$16),MID(B49,1,4)&lt;&gt;"WPL:"),0,K49*$C$19/$C$16)</f>
        <v>4</v>
      </c>
      <c r="U49" s="58">
        <f>IF(OR(ISERROR(L49*$C$19/$C$16),MID(B49,1,4)&lt;&gt;"WPL:"),0,K49*H49*$C$19/$C$16)</f>
        <v>4</v>
      </c>
      <c r="V49" s="59">
        <f>IF(OR(ISERROR(K49*$C$20/L78),MID(B49,1,4)&lt;&gt;"WPL:"),0,K49*$C$20/L78)</f>
        <v>4</v>
      </c>
      <c r="W49" s="58">
        <f>IF(OR(ISERROR(K49*H49/L78*$C$20),MID(B49,1,4)&lt;&gt;"WPL:"),0,K49*H49/L78*$C$20)</f>
        <v>4</v>
      </c>
      <c r="X49" s="60" t="s">
        <v>103</v>
      </c>
    </row>
    <row r="50" spans="1:24" ht="13.5" customHeight="1" outlineLevel="1">
      <c r="A50" s="47" t="s">
        <v>398</v>
      </c>
      <c r="B50" s="48" t="s">
        <v>399</v>
      </c>
      <c r="C50" s="49" t="s">
        <v>400</v>
      </c>
      <c r="D50" s="50" t="s">
        <v>401</v>
      </c>
      <c r="E50" s="50">
        <v>853292</v>
      </c>
      <c r="F50" s="48" t="s">
        <v>402</v>
      </c>
      <c r="G50" s="51" t="s">
        <v>335</v>
      </c>
      <c r="H50" s="52">
        <v>201.5</v>
      </c>
      <c r="I50" s="50" t="s">
        <v>17</v>
      </c>
      <c r="J50" s="51" t="s">
        <v>54</v>
      </c>
      <c r="K50" s="53">
        <v>3093</v>
      </c>
      <c r="L50" s="54">
        <v>623239.5</v>
      </c>
      <c r="M50" s="54">
        <v>1.5</v>
      </c>
      <c r="N50" s="53">
        <v>1.4888781003350378</v>
      </c>
      <c r="O50" s="55"/>
      <c r="P50" s="56">
        <f>IF(OR(ISERROR(K50*$C$19/$C$16),EXACT(MID(B50,1,4),"WPL:")),0,K50*$C$19/$C$16)</f>
        <v>4</v>
      </c>
      <c r="Q50" s="57">
        <f>IF(ISERROR(L50*$C$19/$C$16),0,L50*$C$19/$C$16)</f>
        <v>4</v>
      </c>
      <c r="R50" s="55">
        <f>IF(OR(ISERROR(K50*$C$20/L78),EXACT(MID(B50,1,4),"WPL:")),0,K50*$C$20/L78)</f>
        <v>4</v>
      </c>
      <c r="S50" s="58">
        <f>IF(ISERROR(N50*$C$20),0,N50*$C$20/100)</f>
        <v>4</v>
      </c>
      <c r="T50" s="59">
        <f>IF(OR(ISERROR(K50*$C$19/$C$16),MID(B50,1,4)&lt;&gt;"WPL:"),0,K50*$C$19/$C$16)</f>
        <v>4</v>
      </c>
      <c r="U50" s="58">
        <f>IF(OR(ISERROR(L50*$C$19/$C$16),MID(B50,1,4)&lt;&gt;"WPL:"),0,K50*H50*$C$19/$C$16)</f>
        <v>4</v>
      </c>
      <c r="V50" s="59">
        <f>IF(OR(ISERROR(K50*$C$20/L78),MID(B50,1,4)&lt;&gt;"WPL:"),0,K50*$C$20/L78)</f>
        <v>4</v>
      </c>
      <c r="W50" s="58">
        <f>IF(OR(ISERROR(K50*H50/L78*$C$20),MID(B50,1,4)&lt;&gt;"WPL:"),0,K50*H50/L78*$C$20)</f>
        <v>4</v>
      </c>
      <c r="X50" s="60" t="s">
        <v>371</v>
      </c>
    </row>
    <row r="51" spans="1:24" ht="13.5" customHeight="1" outlineLevel="1">
      <c r="A51" s="47" t="s">
        <v>411</v>
      </c>
      <c r="B51" s="48" t="s">
        <v>412</v>
      </c>
      <c r="C51" s="49" t="s">
        <v>413</v>
      </c>
      <c r="D51" s="50" t="s">
        <v>414</v>
      </c>
      <c r="E51" s="50">
        <v>860180</v>
      </c>
      <c r="F51" s="48" t="s">
        <v>415</v>
      </c>
      <c r="G51" s="51" t="s">
        <v>335</v>
      </c>
      <c r="H51" s="52">
        <v>67.2</v>
      </c>
      <c r="I51" s="50" t="s">
        <v>17</v>
      </c>
      <c r="J51" s="51" t="s">
        <v>54</v>
      </c>
      <c r="K51" s="53">
        <v>6743</v>
      </c>
      <c r="L51" s="54">
        <v>453129.6</v>
      </c>
      <c r="M51" s="54">
        <v>1.1</v>
      </c>
      <c r="N51" s="53">
        <v>1.0824967577529594</v>
      </c>
      <c r="O51" s="55"/>
      <c r="P51" s="56">
        <f>IF(OR(ISERROR(K51*$C$19/$C$16),EXACT(MID(B51,1,4),"WPL:")),0,K51*$C$19/$C$16)</f>
        <v>4</v>
      </c>
      <c r="Q51" s="57">
        <f>IF(ISERROR(L51*$C$19/$C$16),0,L51*$C$19/$C$16)</f>
        <v>4</v>
      </c>
      <c r="R51" s="55">
        <f>IF(OR(ISERROR(K51*$C$20/L78),EXACT(MID(B51,1,4),"WPL:")),0,K51*$C$20/L78)</f>
        <v>4</v>
      </c>
      <c r="S51" s="58">
        <f>IF(ISERROR(N51*$C$20),0,N51*$C$20/100)</f>
        <v>4</v>
      </c>
      <c r="T51" s="59">
        <f>IF(OR(ISERROR(K51*$C$19/$C$16),MID(B51,1,4)&lt;&gt;"WPL:"),0,K51*$C$19/$C$16)</f>
        <v>4</v>
      </c>
      <c r="U51" s="58">
        <f>IF(OR(ISERROR(L51*$C$19/$C$16),MID(B51,1,4)&lt;&gt;"WPL:"),0,K51*H51*$C$19/$C$16)</f>
        <v>4</v>
      </c>
      <c r="V51" s="59">
        <f>IF(OR(ISERROR(K51*$C$20/L78),MID(B51,1,4)&lt;&gt;"WPL:"),0,K51*$C$20/L78)</f>
        <v>4</v>
      </c>
      <c r="W51" s="58">
        <f>IF(OR(ISERROR(K51*H51/L78*$C$20),MID(B51,1,4)&lt;&gt;"WPL:"),0,K51*H51/L78*$C$20)</f>
        <v>4</v>
      </c>
      <c r="X51" s="60" t="s">
        <v>144</v>
      </c>
    </row>
    <row r="52" spans="1:24" ht="13.5" customHeight="1" outlineLevel="1">
      <c r="A52" s="47" t="s">
        <v>424</v>
      </c>
      <c r="B52" s="48" t="s">
        <v>425</v>
      </c>
      <c r="C52" s="49" t="s">
        <v>426</v>
      </c>
      <c r="D52" s="50" t="s">
        <v>427</v>
      </c>
      <c r="E52" s="50">
        <v>867475</v>
      </c>
      <c r="F52" s="48" t="s">
        <v>428</v>
      </c>
      <c r="G52" s="51" t="s">
        <v>335</v>
      </c>
      <c r="H52" s="52">
        <v>71.7</v>
      </c>
      <c r="I52" s="50" t="s">
        <v>17</v>
      </c>
      <c r="J52" s="51" t="s">
        <v>54</v>
      </c>
      <c r="K52" s="53">
        <v>6356</v>
      </c>
      <c r="L52" s="54">
        <v>455725.2</v>
      </c>
      <c r="M52" s="54">
        <v>1.1</v>
      </c>
      <c r="N52" s="53">
        <v>1.0886974751292322</v>
      </c>
      <c r="O52" s="55"/>
      <c r="P52" s="56">
        <f>IF(OR(ISERROR(K52*$C$19/$C$16),EXACT(MID(B52,1,4),"WPL:")),0,K52*$C$19/$C$16)</f>
        <v>4</v>
      </c>
      <c r="Q52" s="57">
        <f>IF(ISERROR(L52*$C$19/$C$16),0,L52*$C$19/$C$16)</f>
        <v>4</v>
      </c>
      <c r="R52" s="55">
        <f>IF(OR(ISERROR(K52*$C$20/L78),EXACT(MID(B52,1,4),"WPL:")),0,K52*$C$20/L78)</f>
        <v>4</v>
      </c>
      <c r="S52" s="58">
        <f>IF(ISERROR(N52*$C$20),0,N52*$C$20/100)</f>
        <v>4</v>
      </c>
      <c r="T52" s="59">
        <f>IF(OR(ISERROR(K52*$C$19/$C$16),MID(B52,1,4)&lt;&gt;"WPL:"),0,K52*$C$19/$C$16)</f>
        <v>4</v>
      </c>
      <c r="U52" s="58">
        <f>IF(OR(ISERROR(L52*$C$19/$C$16),MID(B52,1,4)&lt;&gt;"WPL:"),0,K52*H52*$C$19/$C$16)</f>
        <v>4</v>
      </c>
      <c r="V52" s="59">
        <f>IF(OR(ISERROR(K52*$C$20/L78),MID(B52,1,4)&lt;&gt;"WPL:"),0,K52*$C$20/L78)</f>
        <v>4</v>
      </c>
      <c r="W52" s="58">
        <f>IF(OR(ISERROR(K52*H52/L78*$C$20),MID(B52,1,4)&lt;&gt;"WPL:"),0,K52*H52/L78*$C$20)</f>
        <v>4</v>
      </c>
      <c r="X52" s="60" t="s">
        <v>437</v>
      </c>
    </row>
    <row r="53" spans="1:24" ht="13.5" customHeight="1" outlineLevel="1">
      <c r="A53" s="47" t="s">
        <v>438</v>
      </c>
      <c r="B53" s="48" t="s">
        <v>439</v>
      </c>
      <c r="C53" s="49" t="s">
        <v>440</v>
      </c>
      <c r="D53" s="50" t="s">
        <v>441</v>
      </c>
      <c r="E53" s="50">
        <v>871001</v>
      </c>
      <c r="F53" s="48" t="s">
        <v>442</v>
      </c>
      <c r="G53" s="51" t="s">
        <v>335</v>
      </c>
      <c r="H53" s="52">
        <v>60.28</v>
      </c>
      <c r="I53" s="50" t="s">
        <v>17</v>
      </c>
      <c r="J53" s="51" t="s">
        <v>54</v>
      </c>
      <c r="K53" s="53">
        <v>12743</v>
      </c>
      <c r="L53" s="54">
        <v>768148.04</v>
      </c>
      <c r="M53" s="54">
        <v>1.8</v>
      </c>
      <c r="N53" s="53">
        <v>1.8350550543912614</v>
      </c>
      <c r="O53" s="55"/>
      <c r="P53" s="56">
        <f>IF(OR(ISERROR(K53*$C$19/$C$16),EXACT(MID(B53,1,4),"WPL:")),0,K53*$C$19/$C$16)</f>
        <v>4</v>
      </c>
      <c r="Q53" s="57">
        <f>IF(ISERROR(L53*$C$19/$C$16),0,L53*$C$19/$C$16)</f>
        <v>4</v>
      </c>
      <c r="R53" s="55">
        <f>IF(OR(ISERROR(K53*$C$20/L78),EXACT(MID(B53,1,4),"WPL:")),0,K53*$C$20/L78)</f>
        <v>4</v>
      </c>
      <c r="S53" s="58">
        <f>IF(ISERROR(N53*$C$20),0,N53*$C$20/100)</f>
        <v>4</v>
      </c>
      <c r="T53" s="59">
        <f>IF(OR(ISERROR(K53*$C$19/$C$16),MID(B53,1,4)&lt;&gt;"WPL:"),0,K53*$C$19/$C$16)</f>
        <v>4</v>
      </c>
      <c r="U53" s="58">
        <f>IF(OR(ISERROR(L53*$C$19/$C$16),MID(B53,1,4)&lt;&gt;"WPL:"),0,K53*H53*$C$19/$C$16)</f>
        <v>4</v>
      </c>
      <c r="V53" s="59">
        <f>IF(OR(ISERROR(K53*$C$20/L78),MID(B53,1,4)&lt;&gt;"WPL:"),0,K53*$C$20/L78)</f>
        <v>4</v>
      </c>
      <c r="W53" s="58">
        <f>IF(OR(ISERROR(K53*H53/L78*$C$20),MID(B53,1,4)&lt;&gt;"WPL:"),0,K53*H53/L78*$C$20)</f>
        <v>4</v>
      </c>
      <c r="X53" s="60" t="s">
        <v>181</v>
      </c>
    </row>
    <row r="54" spans="1:24" ht="13.5" customHeight="1" outlineLevel="1">
      <c r="A54" s="47" t="s">
        <v>451</v>
      </c>
      <c r="B54" s="48" t="s">
        <v>452</v>
      </c>
      <c r="C54" s="49" t="s">
        <v>453</v>
      </c>
      <c r="D54" s="50" t="s">
        <v>454</v>
      </c>
      <c r="E54" s="50">
        <v>851247</v>
      </c>
      <c r="F54" s="48" t="s">
        <v>455</v>
      </c>
      <c r="G54" s="51" t="s">
        <v>456</v>
      </c>
      <c r="H54" s="52">
        <v>26.71043538</v>
      </c>
      <c r="I54" s="50" t="s">
        <v>457</v>
      </c>
      <c r="J54" s="51" t="s">
        <v>54</v>
      </c>
      <c r="K54" s="53">
        <v>28671</v>
      </c>
      <c r="L54" s="54">
        <v>765814.89</v>
      </c>
      <c r="M54" s="54">
        <v>1.8</v>
      </c>
      <c r="N54" s="53">
        <v>1.829481312772194</v>
      </c>
      <c r="O54" s="53">
        <v>7828.38</v>
      </c>
      <c r="P54" s="56">
        <f>IF(OR(ISERROR(K54*$C$19/$C$16),EXACT(MID(B54,1,4),"WPL:")),0,K54*$C$19/$C$16)</f>
        <v>4</v>
      </c>
      <c r="Q54" s="57">
        <f>IF(ISERROR(L54*$C$19/$C$16),0,L54*$C$19/$C$16)</f>
        <v>4</v>
      </c>
      <c r="R54" s="55">
        <f>IF(OR(ISERROR(K54*$C$20/L78),EXACT(MID(B54,1,4),"WPL:")),0,K54*$C$20/L78)</f>
        <v>4</v>
      </c>
      <c r="S54" s="58">
        <f>IF(ISERROR(N54*$C$20),0,N54*$C$20/100)</f>
        <v>4</v>
      </c>
      <c r="T54" s="59">
        <f>IF(OR(ISERROR(K54*$C$19/$C$16),MID(B54,1,4)&lt;&gt;"WPL:"),0,K54*$C$19/$C$16)</f>
        <v>4</v>
      </c>
      <c r="U54" s="58">
        <f>IF(OR(ISERROR(L54*$C$19/$C$16),MID(B54,1,4)&lt;&gt;"WPL:"),0,K54*H54*$C$19/$C$16)</f>
        <v>4</v>
      </c>
      <c r="V54" s="59">
        <f>IF(OR(ISERROR(K54*$C$20/L78),MID(B54,1,4)&lt;&gt;"WPL:"),0,K54*$C$20/L78)</f>
        <v>4</v>
      </c>
      <c r="W54" s="58">
        <f>IF(OR(ISERROR(K54*H54/L78*$C$20),MID(B54,1,4)&lt;&gt;"WPL:"),0,K54*H54/L78*$C$20)</f>
        <v>4</v>
      </c>
      <c r="X54" s="60" t="s">
        <v>63</v>
      </c>
    </row>
    <row r="55" spans="1:24" ht="13.5" customHeight="1" outlineLevel="1">
      <c r="A55" s="47" t="s">
        <v>466</v>
      </c>
      <c r="B55" s="48" t="s">
        <v>467</v>
      </c>
      <c r="C55" s="49" t="s">
        <v>468</v>
      </c>
      <c r="D55" s="50" t="s">
        <v>469</v>
      </c>
      <c r="E55" s="50">
        <v>916018</v>
      </c>
      <c r="F55" s="48" t="s">
        <v>470</v>
      </c>
      <c r="G55" s="51" t="s">
        <v>456</v>
      </c>
      <c r="H55" s="52">
        <v>59.80188897</v>
      </c>
      <c r="I55" s="50" t="s">
        <v>457</v>
      </c>
      <c r="J55" s="51" t="s">
        <v>54</v>
      </c>
      <c r="K55" s="53">
        <v>21245</v>
      </c>
      <c r="L55" s="54">
        <v>1270491.13</v>
      </c>
      <c r="M55" s="54">
        <v>3</v>
      </c>
      <c r="N55" s="53">
        <v>3.0351195970841314</v>
      </c>
      <c r="O55" s="53">
        <v>28905.93</v>
      </c>
      <c r="P55" s="56">
        <f>IF(OR(ISERROR(K55*$C$19/$C$16),EXACT(MID(B55,1,4),"WPL:")),0,K55*$C$19/$C$16)</f>
        <v>4</v>
      </c>
      <c r="Q55" s="57">
        <f>IF(ISERROR(L55*$C$19/$C$16),0,L55*$C$19/$C$16)</f>
        <v>4</v>
      </c>
      <c r="R55" s="55">
        <f>IF(OR(ISERROR(K55*$C$20/L78),EXACT(MID(B55,1,4),"WPL:")),0,K55*$C$20/L78)</f>
        <v>4</v>
      </c>
      <c r="S55" s="58">
        <f>IF(ISERROR(N55*$C$20),0,N55*$C$20/100)</f>
        <v>4</v>
      </c>
      <c r="T55" s="59">
        <f>IF(OR(ISERROR(K55*$C$19/$C$16),MID(B55,1,4)&lt;&gt;"WPL:"),0,K55*$C$19/$C$16)</f>
        <v>4</v>
      </c>
      <c r="U55" s="58">
        <f>IF(OR(ISERROR(L55*$C$19/$C$16),MID(B55,1,4)&lt;&gt;"WPL:"),0,K55*H55*$C$19/$C$16)</f>
        <v>4</v>
      </c>
      <c r="V55" s="59">
        <f>IF(OR(ISERROR(K55*$C$20/L78),MID(B55,1,4)&lt;&gt;"WPL:"),0,K55*$C$20/L78)</f>
        <v>4</v>
      </c>
      <c r="W55" s="58">
        <f>IF(OR(ISERROR(K55*H55/L78*$C$20),MID(B55,1,4)&lt;&gt;"WPL:"),0,K55*H55/L78*$C$20)</f>
        <v>4</v>
      </c>
      <c r="X55" s="60" t="s">
        <v>371</v>
      </c>
    </row>
    <row r="56" spans="1:24" ht="13.5" customHeight="1" outlineLevel="1">
      <c r="A56" s="47" t="s">
        <v>479</v>
      </c>
      <c r="B56" s="48" t="s">
        <v>480</v>
      </c>
      <c r="C56" s="49" t="s">
        <v>481</v>
      </c>
      <c r="D56" s="50" t="s">
        <v>482</v>
      </c>
      <c r="E56" s="50">
        <v>903000</v>
      </c>
      <c r="F56" s="48" t="s">
        <v>483</v>
      </c>
      <c r="G56" s="51" t="s">
        <v>456</v>
      </c>
      <c r="H56" s="52">
        <v>44.98963372</v>
      </c>
      <c r="I56" s="50" t="s">
        <v>457</v>
      </c>
      <c r="J56" s="51" t="s">
        <v>54</v>
      </c>
      <c r="K56" s="53">
        <v>10924</v>
      </c>
      <c r="L56" s="54">
        <v>491466.76</v>
      </c>
      <c r="M56" s="54">
        <v>1.2</v>
      </c>
      <c r="N56" s="53">
        <v>1.1740817069627583</v>
      </c>
      <c r="O56" s="53">
        <v>6808.62</v>
      </c>
      <c r="P56" s="56">
        <f>IF(OR(ISERROR(K56*$C$19/$C$16),EXACT(MID(B56,1,4),"WPL:")),0,K56*$C$19/$C$16)</f>
        <v>4</v>
      </c>
      <c r="Q56" s="57">
        <f>IF(ISERROR(L56*$C$19/$C$16),0,L56*$C$19/$C$16)</f>
        <v>4</v>
      </c>
      <c r="R56" s="55">
        <f>IF(OR(ISERROR(K56*$C$20/L78),EXACT(MID(B56,1,4),"WPL:")),0,K56*$C$20/L78)</f>
        <v>4</v>
      </c>
      <c r="S56" s="58">
        <f>IF(ISERROR(N56*$C$20),0,N56*$C$20/100)</f>
        <v>4</v>
      </c>
      <c r="T56" s="59">
        <f>IF(OR(ISERROR(K56*$C$19/$C$16),MID(B56,1,4)&lt;&gt;"WPL:"),0,K56*$C$19/$C$16)</f>
        <v>4</v>
      </c>
      <c r="U56" s="58">
        <f>IF(OR(ISERROR(L56*$C$19/$C$16),MID(B56,1,4)&lt;&gt;"WPL:"),0,K56*H56*$C$19/$C$16)</f>
        <v>4</v>
      </c>
      <c r="V56" s="59">
        <f>IF(OR(ISERROR(K56*$C$20/L78),MID(B56,1,4)&lt;&gt;"WPL:"),0,K56*$C$20/L78)</f>
        <v>4</v>
      </c>
      <c r="W56" s="58">
        <f>IF(OR(ISERROR(K56*H56/L78*$C$20),MID(B56,1,4)&lt;&gt;"WPL:"),0,K56*H56/L78*$C$20)</f>
        <v>4</v>
      </c>
      <c r="X56" s="60" t="s">
        <v>371</v>
      </c>
    </row>
    <row r="57" spans="1:24" ht="13.5" customHeight="1" outlineLevel="1">
      <c r="A57" s="47" t="s">
        <v>492</v>
      </c>
      <c r="B57" s="48" t="s">
        <v>493</v>
      </c>
      <c r="C57" s="49" t="s">
        <v>494</v>
      </c>
      <c r="D57" s="50" t="s">
        <v>495</v>
      </c>
      <c r="E57" s="50">
        <v>881335</v>
      </c>
      <c r="F57" s="48" t="s">
        <v>496</v>
      </c>
      <c r="G57" s="51" t="s">
        <v>456</v>
      </c>
      <c r="H57" s="52">
        <v>7.59156876</v>
      </c>
      <c r="I57" s="50" t="s">
        <v>457</v>
      </c>
      <c r="J57" s="51" t="s">
        <v>54</v>
      </c>
      <c r="K57" s="53">
        <v>228738</v>
      </c>
      <c r="L57" s="54">
        <v>1736480.26</v>
      </c>
      <c r="M57" s="54">
        <v>4.1</v>
      </c>
      <c r="N57" s="53">
        <v>4.148336924694427</v>
      </c>
      <c r="O57" s="53">
        <v>44739.89</v>
      </c>
      <c r="P57" s="56">
        <f>IF(OR(ISERROR(K57*$C$19/$C$16),EXACT(MID(B57,1,4),"WPL:")),0,K57*$C$19/$C$16)</f>
        <v>4</v>
      </c>
      <c r="Q57" s="57">
        <f>IF(ISERROR(L57*$C$19/$C$16),0,L57*$C$19/$C$16)</f>
        <v>4</v>
      </c>
      <c r="R57" s="55">
        <f>IF(OR(ISERROR(K57*$C$20/L78),EXACT(MID(B57,1,4),"WPL:")),0,K57*$C$20/L78)</f>
        <v>4</v>
      </c>
      <c r="S57" s="58">
        <f>IF(ISERROR(N57*$C$20),0,N57*$C$20/100)</f>
        <v>4</v>
      </c>
      <c r="T57" s="59">
        <f>IF(OR(ISERROR(K57*$C$19/$C$16),MID(B57,1,4)&lt;&gt;"WPL:"),0,K57*$C$19/$C$16)</f>
        <v>4</v>
      </c>
      <c r="U57" s="58">
        <f>IF(OR(ISERROR(L57*$C$19/$C$16),MID(B57,1,4)&lt;&gt;"WPL:"),0,K57*H57*$C$19/$C$16)</f>
        <v>4</v>
      </c>
      <c r="V57" s="59">
        <f>IF(OR(ISERROR(K57*$C$20/L78),MID(B57,1,4)&lt;&gt;"WPL:"),0,K57*$C$20/L78)</f>
        <v>4</v>
      </c>
      <c r="W57" s="58">
        <f>IF(OR(ISERROR(K57*H57/L78*$C$20),MID(B57,1,4)&lt;&gt;"WPL:"),0,K57*H57/L78*$C$20)</f>
        <v>4</v>
      </c>
      <c r="X57" s="60" t="s">
        <v>181</v>
      </c>
    </row>
    <row r="58" spans="1:24" ht="13.5" customHeight="1" outlineLevel="1">
      <c r="A58" s="47" t="s">
        <v>505</v>
      </c>
      <c r="B58" s="48" t="s">
        <v>506</v>
      </c>
      <c r="C58" s="49" t="s">
        <v>507</v>
      </c>
      <c r="D58" s="50" t="s">
        <v>508</v>
      </c>
      <c r="E58" s="50">
        <v>852069</v>
      </c>
      <c r="F58" s="48" t="s">
        <v>509</v>
      </c>
      <c r="G58" s="51" t="s">
        <v>456</v>
      </c>
      <c r="H58" s="52">
        <v>20.27758581</v>
      </c>
      <c r="I58" s="50" t="s">
        <v>457</v>
      </c>
      <c r="J58" s="51" t="s">
        <v>54</v>
      </c>
      <c r="K58" s="53">
        <v>29389</v>
      </c>
      <c r="L58" s="54">
        <v>595937.98</v>
      </c>
      <c r="M58" s="54">
        <v>1.4</v>
      </c>
      <c r="N58" s="53">
        <v>1.4236565679484368</v>
      </c>
      <c r="O58" s="55"/>
      <c r="P58" s="56">
        <f>IF(OR(ISERROR(K58*$C$19/$C$16),EXACT(MID(B58,1,4),"WPL:")),0,K58*$C$19/$C$16)</f>
        <v>4</v>
      </c>
      <c r="Q58" s="57">
        <f>IF(ISERROR(L58*$C$19/$C$16),0,L58*$C$19/$C$16)</f>
        <v>4</v>
      </c>
      <c r="R58" s="55">
        <f>IF(OR(ISERROR(K58*$C$20/L78),EXACT(MID(B58,1,4),"WPL:")),0,K58*$C$20/L78)</f>
        <v>4</v>
      </c>
      <c r="S58" s="58">
        <f>IF(ISERROR(N58*$C$20),0,N58*$C$20/100)</f>
        <v>4</v>
      </c>
      <c r="T58" s="59">
        <f>IF(OR(ISERROR(K58*$C$19/$C$16),MID(B58,1,4)&lt;&gt;"WPL:"),0,K58*$C$19/$C$16)</f>
        <v>4</v>
      </c>
      <c r="U58" s="58">
        <f>IF(OR(ISERROR(L58*$C$19/$C$16),MID(B58,1,4)&lt;&gt;"WPL:"),0,K58*H58*$C$19/$C$16)</f>
        <v>4</v>
      </c>
      <c r="V58" s="59">
        <f>IF(OR(ISERROR(K58*$C$20/L78),MID(B58,1,4)&lt;&gt;"WPL:"),0,K58*$C$20/L78)</f>
        <v>4</v>
      </c>
      <c r="W58" s="58">
        <f>IF(OR(ISERROR(K58*H58/L78*$C$20),MID(B58,1,4)&lt;&gt;"WPL:"),0,K58*H58/L78*$C$20)</f>
        <v>4</v>
      </c>
      <c r="X58" s="60" t="s">
        <v>103</v>
      </c>
    </row>
    <row r="59" spans="1:24" ht="13.5" customHeight="1" outlineLevel="1">
      <c r="A59" s="47" t="s">
        <v>518</v>
      </c>
      <c r="B59" s="48" t="s">
        <v>519</v>
      </c>
      <c r="C59" s="49" t="s">
        <v>520</v>
      </c>
      <c r="D59" s="50" t="s">
        <v>521</v>
      </c>
      <c r="E59" s="50">
        <v>852147</v>
      </c>
      <c r="F59" s="48" t="s">
        <v>522</v>
      </c>
      <c r="G59" s="51" t="s">
        <v>456</v>
      </c>
      <c r="H59" s="52">
        <v>39.77770099</v>
      </c>
      <c r="I59" s="50" t="s">
        <v>457</v>
      </c>
      <c r="J59" s="51" t="s">
        <v>54</v>
      </c>
      <c r="K59" s="53">
        <v>13680</v>
      </c>
      <c r="L59" s="54">
        <v>544158.95</v>
      </c>
      <c r="M59" s="54">
        <v>1.3</v>
      </c>
      <c r="N59" s="53">
        <v>1.299959876991604</v>
      </c>
      <c r="O59" s="53">
        <v>15848.63</v>
      </c>
      <c r="P59" s="56">
        <f>IF(OR(ISERROR(K59*$C$19/$C$16),EXACT(MID(B59,1,4),"WPL:")),0,K59*$C$19/$C$16)</f>
        <v>4</v>
      </c>
      <c r="Q59" s="57">
        <f>IF(ISERROR(L59*$C$19/$C$16),0,L59*$C$19/$C$16)</f>
        <v>4</v>
      </c>
      <c r="R59" s="55">
        <f>IF(OR(ISERROR(K59*$C$20/L78),EXACT(MID(B59,1,4),"WPL:")),0,K59*$C$20/L78)</f>
        <v>4</v>
      </c>
      <c r="S59" s="58">
        <f>IF(ISERROR(N59*$C$20),0,N59*$C$20/100)</f>
        <v>4</v>
      </c>
      <c r="T59" s="59">
        <f>IF(OR(ISERROR(K59*$C$19/$C$16),MID(B59,1,4)&lt;&gt;"WPL:"),0,K59*$C$19/$C$16)</f>
        <v>4</v>
      </c>
      <c r="U59" s="58">
        <f>IF(OR(ISERROR(L59*$C$19/$C$16),MID(B59,1,4)&lt;&gt;"WPL:"),0,K59*H59*$C$19/$C$16)</f>
        <v>4</v>
      </c>
      <c r="V59" s="59">
        <f>IF(OR(ISERROR(K59*$C$20/L78),MID(B59,1,4)&lt;&gt;"WPL:"),0,K59*$C$20/L78)</f>
        <v>4</v>
      </c>
      <c r="W59" s="58">
        <f>IF(OR(ISERROR(K59*H59/L78*$C$20),MID(B59,1,4)&lt;&gt;"WPL:"),0,K59*H59/L78*$C$20)</f>
        <v>4</v>
      </c>
      <c r="X59" s="60" t="s">
        <v>531</v>
      </c>
    </row>
    <row r="60" spans="1:24" ht="13.5" customHeight="1" outlineLevel="1">
      <c r="A60" s="47" t="s">
        <v>532</v>
      </c>
      <c r="B60" s="48" t="s">
        <v>533</v>
      </c>
      <c r="C60" s="49" t="s">
        <v>534</v>
      </c>
      <c r="D60" s="50" t="s">
        <v>535</v>
      </c>
      <c r="E60" s="50">
        <v>850517</v>
      </c>
      <c r="F60" s="48" t="s">
        <v>533</v>
      </c>
      <c r="G60" s="51" t="s">
        <v>456</v>
      </c>
      <c r="H60" s="52">
        <v>5.33287261</v>
      </c>
      <c r="I60" s="50" t="s">
        <v>457</v>
      </c>
      <c r="J60" s="51" t="s">
        <v>54</v>
      </c>
      <c r="K60" s="53">
        <v>215547</v>
      </c>
      <c r="L60" s="54">
        <v>1149484.69</v>
      </c>
      <c r="M60" s="54">
        <v>2.7</v>
      </c>
      <c r="N60" s="53">
        <v>2.746043185021825</v>
      </c>
      <c r="O60" s="53">
        <v>20076.1</v>
      </c>
      <c r="P60" s="56">
        <f>IF(OR(ISERROR(K60*$C$19/$C$16),EXACT(MID(B60,1,4),"WPL:")),0,K60*$C$19/$C$16)</f>
        <v>4</v>
      </c>
      <c r="Q60" s="57">
        <f>IF(ISERROR(L60*$C$19/$C$16),0,L60*$C$19/$C$16)</f>
        <v>4</v>
      </c>
      <c r="R60" s="55">
        <f>IF(OR(ISERROR(K60*$C$20/L78),EXACT(MID(B60,1,4),"WPL:")),0,K60*$C$20/L78)</f>
        <v>4</v>
      </c>
      <c r="S60" s="58">
        <f>IF(ISERROR(N60*$C$20),0,N60*$C$20/100)</f>
        <v>4</v>
      </c>
      <c r="T60" s="59">
        <f>IF(OR(ISERROR(K60*$C$19/$C$16),MID(B60,1,4)&lt;&gt;"WPL:"),0,K60*$C$19/$C$16)</f>
        <v>4</v>
      </c>
      <c r="U60" s="58">
        <f>IF(OR(ISERROR(L60*$C$19/$C$16),MID(B60,1,4)&lt;&gt;"WPL:"),0,K60*H60*$C$19/$C$16)</f>
        <v>4</v>
      </c>
      <c r="V60" s="59">
        <f>IF(OR(ISERROR(K60*$C$20/L78),MID(B60,1,4)&lt;&gt;"WPL:"),0,K60*$C$20/L78)</f>
        <v>4</v>
      </c>
      <c r="W60" s="58">
        <f>IF(OR(ISERROR(K60*H60/L78*$C$20),MID(B60,1,4)&lt;&gt;"WPL:"),0,K60*H60/L78*$C$20)</f>
        <v>4</v>
      </c>
      <c r="X60" s="60" t="s">
        <v>357</v>
      </c>
    </row>
    <row r="61" spans="1:24" ht="13.5" customHeight="1" outlineLevel="1">
      <c r="A61" s="47" t="s">
        <v>544</v>
      </c>
      <c r="B61" s="48" t="s">
        <v>545</v>
      </c>
      <c r="C61" s="49" t="s">
        <v>546</v>
      </c>
      <c r="D61" s="50" t="s">
        <v>547</v>
      </c>
      <c r="E61" s="50">
        <v>871784</v>
      </c>
      <c r="F61" s="48" t="s">
        <v>548</v>
      </c>
      <c r="G61" s="51" t="s">
        <v>456</v>
      </c>
      <c r="H61" s="52">
        <v>0.7986639</v>
      </c>
      <c r="I61" s="50" t="s">
        <v>457</v>
      </c>
      <c r="J61" s="51" t="s">
        <v>54</v>
      </c>
      <c r="K61" s="53">
        <v>740096</v>
      </c>
      <c r="L61" s="54">
        <v>591087.96</v>
      </c>
      <c r="M61" s="54">
        <v>1.4</v>
      </c>
      <c r="N61" s="53">
        <v>1.4120701897355876</v>
      </c>
      <c r="O61" s="55"/>
      <c r="P61" s="56">
        <f>IF(OR(ISERROR(K61*$C$19/$C$16),EXACT(MID(B61,1,4),"WPL:")),0,K61*$C$19/$C$16)</f>
        <v>4</v>
      </c>
      <c r="Q61" s="57">
        <f>IF(ISERROR(L61*$C$19/$C$16),0,L61*$C$19/$C$16)</f>
        <v>4</v>
      </c>
      <c r="R61" s="55">
        <f>IF(OR(ISERROR(K61*$C$20/L78),EXACT(MID(B61,1,4),"WPL:")),0,K61*$C$20/L78)</f>
        <v>4</v>
      </c>
      <c r="S61" s="58">
        <f>IF(ISERROR(N61*$C$20),0,N61*$C$20/100)</f>
        <v>4</v>
      </c>
      <c r="T61" s="59">
        <f>IF(OR(ISERROR(K61*$C$19/$C$16),MID(B61,1,4)&lt;&gt;"WPL:"),0,K61*$C$19/$C$16)</f>
        <v>4</v>
      </c>
      <c r="U61" s="58">
        <f>IF(OR(ISERROR(L61*$C$19/$C$16),MID(B61,1,4)&lt;&gt;"WPL:"),0,K61*H61*$C$19/$C$16)</f>
        <v>4</v>
      </c>
      <c r="V61" s="59">
        <f>IF(OR(ISERROR(K61*$C$20/L78),MID(B61,1,4)&lt;&gt;"WPL:"),0,K61*$C$20/L78)</f>
        <v>4</v>
      </c>
      <c r="W61" s="58">
        <f>IF(OR(ISERROR(K61*H61/L78*$C$20),MID(B61,1,4)&lt;&gt;"WPL:"),0,K61*H61/L78*$C$20)</f>
        <v>4</v>
      </c>
      <c r="X61" s="60" t="s">
        <v>181</v>
      </c>
    </row>
    <row r="62" spans="1:24" ht="13.5" customHeight="1" outlineLevel="1">
      <c r="A62" s="47" t="s">
        <v>557</v>
      </c>
      <c r="B62" s="48" t="s">
        <v>558</v>
      </c>
      <c r="C62" s="49" t="s">
        <v>559</v>
      </c>
      <c r="D62" s="50" t="s">
        <v>560</v>
      </c>
      <c r="E62" s="50">
        <v>940561</v>
      </c>
      <c r="F62" s="48" t="s">
        <v>561</v>
      </c>
      <c r="G62" s="51" t="s">
        <v>456</v>
      </c>
      <c r="H62" s="52">
        <v>19.43676572</v>
      </c>
      <c r="I62" s="50" t="s">
        <v>457</v>
      </c>
      <c r="J62" s="51" t="s">
        <v>54</v>
      </c>
      <c r="K62" s="53">
        <v>55555</v>
      </c>
      <c r="L62" s="54">
        <v>1079809.53</v>
      </c>
      <c r="M62" s="54">
        <v>2.6</v>
      </c>
      <c r="N62" s="53">
        <v>2.5795938186685374</v>
      </c>
      <c r="O62" s="53">
        <v>14720.79</v>
      </c>
      <c r="P62" s="56">
        <f>IF(OR(ISERROR(K62*$C$19/$C$16),EXACT(MID(B62,1,4),"WPL:")),0,K62*$C$19/$C$16)</f>
        <v>4</v>
      </c>
      <c r="Q62" s="57">
        <f>IF(ISERROR(L62*$C$19/$C$16),0,L62*$C$19/$C$16)</f>
        <v>4</v>
      </c>
      <c r="R62" s="55">
        <f>IF(OR(ISERROR(K62*$C$20/L78),EXACT(MID(B62,1,4),"WPL:")),0,K62*$C$20/L78)</f>
        <v>4</v>
      </c>
      <c r="S62" s="58">
        <f>IF(ISERROR(N62*$C$20),0,N62*$C$20/100)</f>
        <v>4</v>
      </c>
      <c r="T62" s="59">
        <f>IF(OR(ISERROR(K62*$C$19/$C$16),MID(B62,1,4)&lt;&gt;"WPL:"),0,K62*$C$19/$C$16)</f>
        <v>4</v>
      </c>
      <c r="U62" s="58">
        <f>IF(OR(ISERROR(L62*$C$19/$C$16),MID(B62,1,4)&lt;&gt;"WPL:"),0,K62*H62*$C$19/$C$16)</f>
        <v>4</v>
      </c>
      <c r="V62" s="59">
        <f>IF(OR(ISERROR(K62*$C$20/L78),MID(B62,1,4)&lt;&gt;"WPL:"),0,K62*$C$20/L78)</f>
        <v>4</v>
      </c>
      <c r="W62" s="58">
        <f>IF(OR(ISERROR(K62*H62/L78*$C$20),MID(B62,1,4)&lt;&gt;"WPL:"),0,K62*H62/L78*$C$20)</f>
        <v>4</v>
      </c>
      <c r="X62" s="60" t="s">
        <v>117</v>
      </c>
    </row>
    <row r="63" spans="1:24" ht="13.5" customHeight="1" outlineLevel="1">
      <c r="A63" s="47" t="s">
        <v>570</v>
      </c>
      <c r="B63" s="48" t="s">
        <v>571</v>
      </c>
      <c r="C63" s="49" t="s">
        <v>572</v>
      </c>
      <c r="D63" s="50" t="s">
        <v>573</v>
      </c>
      <c r="E63" s="50">
        <v>886455</v>
      </c>
      <c r="F63" s="48" t="s">
        <v>574</v>
      </c>
      <c r="G63" s="51" t="s">
        <v>456</v>
      </c>
      <c r="H63" s="52">
        <v>56.40405437</v>
      </c>
      <c r="I63" s="50" t="s">
        <v>457</v>
      </c>
      <c r="J63" s="51" t="s">
        <v>54</v>
      </c>
      <c r="K63" s="53">
        <v>14414</v>
      </c>
      <c r="L63" s="54">
        <v>813008.04</v>
      </c>
      <c r="M63" s="54">
        <v>1.9</v>
      </c>
      <c r="N63" s="53">
        <v>1.9422226385720294</v>
      </c>
      <c r="O63" s="53">
        <v>24942.2</v>
      </c>
      <c r="P63" s="56">
        <f>IF(OR(ISERROR(K63*$C$19/$C$16),EXACT(MID(B63,1,4),"WPL:")),0,K63*$C$19/$C$16)</f>
        <v>4</v>
      </c>
      <c r="Q63" s="57">
        <f>IF(ISERROR(L63*$C$19/$C$16),0,L63*$C$19/$C$16)</f>
        <v>4</v>
      </c>
      <c r="R63" s="55">
        <f>IF(OR(ISERROR(K63*$C$20/L78),EXACT(MID(B63,1,4),"WPL:")),0,K63*$C$20/L78)</f>
        <v>4</v>
      </c>
      <c r="S63" s="58">
        <f>IF(ISERROR(N63*$C$20),0,N63*$C$20/100)</f>
        <v>4</v>
      </c>
      <c r="T63" s="59">
        <f>IF(OR(ISERROR(K63*$C$19/$C$16),MID(B63,1,4)&lt;&gt;"WPL:"),0,K63*$C$19/$C$16)</f>
        <v>4</v>
      </c>
      <c r="U63" s="58">
        <f>IF(OR(ISERROR(L63*$C$19/$C$16),MID(B63,1,4)&lt;&gt;"WPL:"),0,K63*H63*$C$19/$C$16)</f>
        <v>4</v>
      </c>
      <c r="V63" s="59">
        <f>IF(OR(ISERROR(K63*$C$20/L78),MID(B63,1,4)&lt;&gt;"WPL:"),0,K63*$C$20/L78)</f>
        <v>4</v>
      </c>
      <c r="W63" s="58">
        <f>IF(OR(ISERROR(K63*H63/L78*$C$20),MID(B63,1,4)&lt;&gt;"WPL:"),0,K63*H63/L78*$C$20)</f>
        <v>4</v>
      </c>
      <c r="X63" s="60" t="s">
        <v>117</v>
      </c>
    </row>
    <row r="64" spans="1:24" ht="13.5" customHeight="1" outlineLevel="1">
      <c r="A64" s="47" t="s">
        <v>583</v>
      </c>
      <c r="B64" s="48" t="s">
        <v>584</v>
      </c>
      <c r="C64" s="49" t="s">
        <v>585</v>
      </c>
      <c r="D64" s="50" t="s">
        <v>586</v>
      </c>
      <c r="E64" s="50">
        <v>794796</v>
      </c>
      <c r="F64" s="48" t="s">
        <v>587</v>
      </c>
      <c r="G64" s="51" t="s">
        <v>456</v>
      </c>
      <c r="H64" s="52">
        <v>3.85107118</v>
      </c>
      <c r="I64" s="50" t="s">
        <v>457</v>
      </c>
      <c r="J64" s="51" t="s">
        <v>54</v>
      </c>
      <c r="K64" s="53">
        <v>99934</v>
      </c>
      <c r="L64" s="54">
        <v>384852.95</v>
      </c>
      <c r="M64" s="54">
        <v>0.9</v>
      </c>
      <c r="N64" s="53">
        <v>0.91938833964204</v>
      </c>
      <c r="O64" s="55"/>
      <c r="P64" s="56">
        <f>IF(OR(ISERROR(K64*$C$19/$C$16),EXACT(MID(B64,1,4),"WPL:")),0,K64*$C$19/$C$16)</f>
        <v>4</v>
      </c>
      <c r="Q64" s="57">
        <f>IF(ISERROR(L64*$C$19/$C$16),0,L64*$C$19/$C$16)</f>
        <v>4</v>
      </c>
      <c r="R64" s="55">
        <f>IF(OR(ISERROR(K64*$C$20/L78),EXACT(MID(B64,1,4),"WPL:")),0,K64*$C$20/L78)</f>
        <v>4</v>
      </c>
      <c r="S64" s="58">
        <f>IF(ISERROR(N64*$C$20),0,N64*$C$20/100)</f>
        <v>4</v>
      </c>
      <c r="T64" s="59">
        <f>IF(OR(ISERROR(K64*$C$19/$C$16),MID(B64,1,4)&lt;&gt;"WPL:"),0,K64*$C$19/$C$16)</f>
        <v>4</v>
      </c>
      <c r="U64" s="58">
        <f>IF(OR(ISERROR(L64*$C$19/$C$16),MID(B64,1,4)&lt;&gt;"WPL:"),0,K64*H64*$C$19/$C$16)</f>
        <v>4</v>
      </c>
      <c r="V64" s="59">
        <f>IF(OR(ISERROR(K64*$C$20/L78),MID(B64,1,4)&lt;&gt;"WPL:"),0,K64*$C$20/L78)</f>
        <v>4</v>
      </c>
      <c r="W64" s="58">
        <f>IF(OR(ISERROR(K64*H64/L78*$C$20),MID(B64,1,4)&lt;&gt;"WPL:"),0,K64*H64/L78*$C$20)</f>
        <v>4</v>
      </c>
      <c r="X64" s="60" t="s">
        <v>196</v>
      </c>
    </row>
    <row r="65" spans="1:24" ht="13.5" customHeight="1" outlineLevel="1">
      <c r="A65" s="47" t="s">
        <v>596</v>
      </c>
      <c r="B65" s="48" t="s">
        <v>597</v>
      </c>
      <c r="C65" s="49" t="s">
        <v>598</v>
      </c>
      <c r="D65" s="50" t="s">
        <v>599</v>
      </c>
      <c r="E65" s="50">
        <v>850403</v>
      </c>
      <c r="F65" s="48" t="s">
        <v>600</v>
      </c>
      <c r="G65" s="51" t="s">
        <v>456</v>
      </c>
      <c r="H65" s="52">
        <v>2.6537664100000002</v>
      </c>
      <c r="I65" s="50" t="s">
        <v>457</v>
      </c>
      <c r="J65" s="51" t="s">
        <v>54</v>
      </c>
      <c r="K65" s="53">
        <v>193087</v>
      </c>
      <c r="L65" s="54">
        <v>512407.8</v>
      </c>
      <c r="M65" s="54">
        <v>1.2</v>
      </c>
      <c r="N65" s="53">
        <v>1.2241084717205117</v>
      </c>
      <c r="O65" s="53">
        <v>4449.01</v>
      </c>
      <c r="P65" s="56">
        <f>IF(OR(ISERROR(K65*$C$19/$C$16),EXACT(MID(B65,1,4),"WPL:")),0,K65*$C$19/$C$16)</f>
        <v>4</v>
      </c>
      <c r="Q65" s="57">
        <f>IF(ISERROR(L65*$C$19/$C$16),0,L65*$C$19/$C$16)</f>
        <v>4</v>
      </c>
      <c r="R65" s="55">
        <f>IF(OR(ISERROR(K65*$C$20/L78),EXACT(MID(B65,1,4),"WPL:")),0,K65*$C$20/L78)</f>
        <v>4</v>
      </c>
      <c r="S65" s="58">
        <f>IF(ISERROR(N65*$C$20),0,N65*$C$20/100)</f>
        <v>4</v>
      </c>
      <c r="T65" s="59">
        <f>IF(OR(ISERROR(K65*$C$19/$C$16),MID(B65,1,4)&lt;&gt;"WPL:"),0,K65*$C$19/$C$16)</f>
        <v>4</v>
      </c>
      <c r="U65" s="58">
        <f>IF(OR(ISERROR(L65*$C$19/$C$16),MID(B65,1,4)&lt;&gt;"WPL:"),0,K65*H65*$C$19/$C$16)</f>
        <v>4</v>
      </c>
      <c r="V65" s="59">
        <f>IF(OR(ISERROR(K65*$C$20/L78),MID(B65,1,4)&lt;&gt;"WPL:"),0,K65*$C$20/L78)</f>
        <v>4</v>
      </c>
      <c r="W65" s="58">
        <f>IF(OR(ISERROR(K65*H65/L78*$C$20),MID(B65,1,4)&lt;&gt;"WPL:"),0,K65*H65/L78*$C$20)</f>
        <v>4</v>
      </c>
      <c r="X65" s="60" t="s">
        <v>181</v>
      </c>
    </row>
    <row r="66" spans="1:24" ht="13.5" customHeight="1" outlineLevel="1">
      <c r="A66" s="47" t="s">
        <v>609</v>
      </c>
      <c r="B66" s="48" t="s">
        <v>610</v>
      </c>
      <c r="C66" s="49" t="s">
        <v>611</v>
      </c>
      <c r="D66" s="50" t="s">
        <v>612</v>
      </c>
      <c r="E66" s="50">
        <v>208454</v>
      </c>
      <c r="F66" s="48" t="s">
        <v>613</v>
      </c>
      <c r="G66" s="51" t="s">
        <v>456</v>
      </c>
      <c r="H66" s="52">
        <v>24.55</v>
      </c>
      <c r="I66" s="50" t="s">
        <v>17</v>
      </c>
      <c r="J66" s="51" t="s">
        <v>54</v>
      </c>
      <c r="K66" s="53">
        <v>49795</v>
      </c>
      <c r="L66" s="54">
        <v>1222467.25</v>
      </c>
      <c r="M66" s="54">
        <v>2.9</v>
      </c>
      <c r="N66" s="53">
        <v>2.9203937120509815</v>
      </c>
      <c r="O66" s="53">
        <v>18528.48</v>
      </c>
      <c r="P66" s="56">
        <f>IF(OR(ISERROR(K66*$C$19/$C$16),EXACT(MID(B66,1,4),"WPL:")),0,K66*$C$19/$C$16)</f>
        <v>4</v>
      </c>
      <c r="Q66" s="57">
        <f>IF(ISERROR(L66*$C$19/$C$16),0,L66*$C$19/$C$16)</f>
        <v>4</v>
      </c>
      <c r="R66" s="55">
        <f>IF(OR(ISERROR(K66*$C$20/L78),EXACT(MID(B66,1,4),"WPL:")),0,K66*$C$20/L78)</f>
        <v>4</v>
      </c>
      <c r="S66" s="58">
        <f>IF(ISERROR(N66*$C$20),0,N66*$C$20/100)</f>
        <v>4</v>
      </c>
      <c r="T66" s="59">
        <f>IF(OR(ISERROR(K66*$C$19/$C$16),MID(B66,1,4)&lt;&gt;"WPL:"),0,K66*$C$19/$C$16)</f>
        <v>4</v>
      </c>
      <c r="U66" s="58">
        <f>IF(OR(ISERROR(L66*$C$19/$C$16),MID(B66,1,4)&lt;&gt;"WPL:"),0,K66*H66*$C$19/$C$16)</f>
        <v>4</v>
      </c>
      <c r="V66" s="59">
        <f>IF(OR(ISERROR(K66*$C$20/L78),MID(B66,1,4)&lt;&gt;"WPL:"),0,K66*$C$20/L78)</f>
        <v>4</v>
      </c>
      <c r="W66" s="58">
        <f>IF(OR(ISERROR(K66*H66/L78*$C$20),MID(B66,1,4)&lt;&gt;"WPL:"),0,K66*H66/L78*$C$20)</f>
        <v>4</v>
      </c>
      <c r="X66" s="60" t="s">
        <v>357</v>
      </c>
    </row>
    <row r="67" spans="1:24" ht="13.5" customHeight="1" outlineLevel="1">
      <c r="A67" s="47" t="s">
        <v>622</v>
      </c>
      <c r="B67" s="48" t="s">
        <v>623</v>
      </c>
      <c r="C67" s="49" t="s">
        <v>624</v>
      </c>
      <c r="D67" s="50" t="s">
        <v>625</v>
      </c>
      <c r="E67" s="50">
        <v>529953</v>
      </c>
      <c r="F67" s="48" t="s">
        <v>626</v>
      </c>
      <c r="G67" s="51" t="s">
        <v>456</v>
      </c>
      <c r="H67" s="52">
        <v>11.34185672</v>
      </c>
      <c r="I67" s="50" t="s">
        <v>457</v>
      </c>
      <c r="J67" s="51" t="s">
        <v>54</v>
      </c>
      <c r="K67" s="53">
        <v>44888</v>
      </c>
      <c r="L67" s="54">
        <v>509113.27</v>
      </c>
      <c r="M67" s="54">
        <v>1.2</v>
      </c>
      <c r="N67" s="53">
        <v>1.2162380566266406</v>
      </c>
      <c r="O67" s="55"/>
      <c r="P67" s="56">
        <f>IF(OR(ISERROR(K67*$C$19/$C$16),EXACT(MID(B67,1,4),"WPL:")),0,K67*$C$19/$C$16)</f>
        <v>4</v>
      </c>
      <c r="Q67" s="57">
        <f>IF(ISERROR(L67*$C$19/$C$16),0,L67*$C$19/$C$16)</f>
        <v>4</v>
      </c>
      <c r="R67" s="55">
        <f>IF(OR(ISERROR(K67*$C$20/L78),EXACT(MID(B67,1,4),"WPL:")),0,K67*$C$20/L78)</f>
        <v>4</v>
      </c>
      <c r="S67" s="58">
        <f>IF(ISERROR(N67*$C$20),0,N67*$C$20/100)</f>
        <v>4</v>
      </c>
      <c r="T67" s="59">
        <f>IF(OR(ISERROR(K67*$C$19/$C$16),MID(B67,1,4)&lt;&gt;"WPL:"),0,K67*$C$19/$C$16)</f>
        <v>4</v>
      </c>
      <c r="U67" s="58">
        <f>IF(OR(ISERROR(L67*$C$19/$C$16),MID(B67,1,4)&lt;&gt;"WPL:"),0,K67*H67*$C$19/$C$16)</f>
        <v>4</v>
      </c>
      <c r="V67" s="59">
        <f>IF(OR(ISERROR(K67*$C$20/L78),MID(B67,1,4)&lt;&gt;"WPL:"),0,K67*$C$20/L78)</f>
        <v>4</v>
      </c>
      <c r="W67" s="58">
        <f>IF(OR(ISERROR(K67*H67/L78*$C$20),MID(B67,1,4)&lt;&gt;"WPL:"),0,K67*H67/L78*$C$20)</f>
        <v>4</v>
      </c>
      <c r="X67" s="60" t="s">
        <v>635</v>
      </c>
    </row>
    <row r="68" spans="1:24" ht="13.5" customHeight="1" outlineLevel="1">
      <c r="A68" s="47" t="s">
        <v>636</v>
      </c>
      <c r="B68" s="48" t="s">
        <v>637</v>
      </c>
      <c r="C68" s="49" t="s">
        <v>638</v>
      </c>
      <c r="D68" s="50" t="s">
        <v>639</v>
      </c>
      <c r="E68" s="50">
        <v>852726</v>
      </c>
      <c r="F68" s="48" t="s">
        <v>640</v>
      </c>
      <c r="G68" s="51" t="s">
        <v>456</v>
      </c>
      <c r="H68" s="52">
        <v>46.5330569</v>
      </c>
      <c r="I68" s="50" t="s">
        <v>457</v>
      </c>
      <c r="J68" s="51" t="s">
        <v>54</v>
      </c>
      <c r="K68" s="53">
        <v>14929</v>
      </c>
      <c r="L68" s="54">
        <v>694692.01</v>
      </c>
      <c r="M68" s="54">
        <v>1.7</v>
      </c>
      <c r="N68" s="53">
        <v>1.659573438728978</v>
      </c>
      <c r="O68" s="55"/>
      <c r="P68" s="56">
        <f>IF(OR(ISERROR(K68*$C$19/$C$16),EXACT(MID(B68,1,4),"WPL:")),0,K68*$C$19/$C$16)</f>
        <v>4</v>
      </c>
      <c r="Q68" s="57">
        <f>IF(ISERROR(L68*$C$19/$C$16),0,L68*$C$19/$C$16)</f>
        <v>4</v>
      </c>
      <c r="R68" s="55">
        <f>IF(OR(ISERROR(K68*$C$20/L78),EXACT(MID(B68,1,4),"WPL:")),0,K68*$C$20/L78)</f>
        <v>4</v>
      </c>
      <c r="S68" s="58">
        <f>IF(ISERROR(N68*$C$20),0,N68*$C$20/100)</f>
        <v>4</v>
      </c>
      <c r="T68" s="59">
        <f>IF(OR(ISERROR(K68*$C$19/$C$16),MID(B68,1,4)&lt;&gt;"WPL:"),0,K68*$C$19/$C$16)</f>
        <v>4</v>
      </c>
      <c r="U68" s="58">
        <f>IF(OR(ISERROR(L68*$C$19/$C$16),MID(B68,1,4)&lt;&gt;"WPL:"),0,K68*H68*$C$19/$C$16)</f>
        <v>4</v>
      </c>
      <c r="V68" s="59">
        <f>IF(OR(ISERROR(K68*$C$20/L78),MID(B68,1,4)&lt;&gt;"WPL:"),0,K68*$C$20/L78)</f>
        <v>4</v>
      </c>
      <c r="W68" s="58">
        <f>IF(OR(ISERROR(K68*H68/L78*$C$20),MID(B68,1,4)&lt;&gt;"WPL:"),0,K68*H68/L78*$C$20)</f>
        <v>4</v>
      </c>
      <c r="X68" s="60" t="s">
        <v>63</v>
      </c>
    </row>
    <row r="69" spans="1:24" ht="13.5" customHeight="1" outlineLevel="1">
      <c r="A69" s="47" t="s">
        <v>649</v>
      </c>
      <c r="B69" s="48" t="s">
        <v>650</v>
      </c>
      <c r="C69" s="49" t="s">
        <v>651</v>
      </c>
      <c r="D69" s="50" t="s">
        <v>652</v>
      </c>
      <c r="E69" s="50">
        <v>265032</v>
      </c>
      <c r="F69" s="48" t="s">
        <v>653</v>
      </c>
      <c r="G69" s="51" t="s">
        <v>456</v>
      </c>
      <c r="H69" s="52">
        <v>85.14167243</v>
      </c>
      <c r="I69" s="50" t="s">
        <v>457</v>
      </c>
      <c r="J69" s="51" t="s">
        <v>54</v>
      </c>
      <c r="K69" s="53">
        <v>7649</v>
      </c>
      <c r="L69" s="54">
        <v>651248.65</v>
      </c>
      <c r="M69" s="54">
        <v>1.6</v>
      </c>
      <c r="N69" s="53">
        <v>1.555790114165995</v>
      </c>
      <c r="O69" s="55"/>
      <c r="P69" s="56">
        <f>IF(OR(ISERROR(K69*$C$19/$C$16),EXACT(MID(B69,1,4),"WPL:")),0,K69*$C$19/$C$16)</f>
        <v>4</v>
      </c>
      <c r="Q69" s="57">
        <f>IF(ISERROR(L69*$C$19/$C$16),0,L69*$C$19/$C$16)</f>
        <v>4</v>
      </c>
      <c r="R69" s="55">
        <f>IF(OR(ISERROR(K69*$C$20/L78),EXACT(MID(B69,1,4),"WPL:")),0,K69*$C$20/L78)</f>
        <v>4</v>
      </c>
      <c r="S69" s="58">
        <f>IF(ISERROR(N69*$C$20),0,N69*$C$20/100)</f>
        <v>4</v>
      </c>
      <c r="T69" s="59">
        <f>IF(OR(ISERROR(K69*$C$19/$C$16),MID(B69,1,4)&lt;&gt;"WPL:"),0,K69*$C$19/$C$16)</f>
        <v>4</v>
      </c>
      <c r="U69" s="58">
        <f>IF(OR(ISERROR(L69*$C$19/$C$16),MID(B69,1,4)&lt;&gt;"WPL:"),0,K69*H69*$C$19/$C$16)</f>
        <v>4</v>
      </c>
      <c r="V69" s="59">
        <f>IF(OR(ISERROR(K69*$C$20/L78),MID(B69,1,4)&lt;&gt;"WPL:"),0,K69*$C$20/L78)</f>
        <v>4</v>
      </c>
      <c r="W69" s="58">
        <f>IF(OR(ISERROR(K69*H69/L78*$C$20),MID(B69,1,4)&lt;&gt;"WPL:"),0,K69*H69/L78*$C$20)</f>
        <v>4</v>
      </c>
      <c r="X69" s="60" t="s">
        <v>371</v>
      </c>
    </row>
    <row r="70" spans="1:24" ht="13.5" customHeight="1" outlineLevel="1">
      <c r="A70" s="47" t="s">
        <v>662</v>
      </c>
      <c r="B70" s="48" t="s">
        <v>663</v>
      </c>
      <c r="C70" s="49" t="s">
        <v>664</v>
      </c>
      <c r="D70" s="50" t="s">
        <v>665</v>
      </c>
      <c r="E70" s="50">
        <v>875999</v>
      </c>
      <c r="F70" s="48" t="s">
        <v>666</v>
      </c>
      <c r="G70" s="51" t="s">
        <v>456</v>
      </c>
      <c r="H70" s="52">
        <v>2.43492283</v>
      </c>
      <c r="I70" s="50" t="s">
        <v>457</v>
      </c>
      <c r="J70" s="51" t="s">
        <v>54</v>
      </c>
      <c r="K70" s="53">
        <v>303227</v>
      </c>
      <c r="L70" s="54">
        <v>738334.35</v>
      </c>
      <c r="M70" s="54">
        <v>1.8</v>
      </c>
      <c r="N70" s="53">
        <v>1.7638321134011963</v>
      </c>
      <c r="O70" s="55"/>
      <c r="P70" s="56">
        <f>IF(OR(ISERROR(K70*$C$19/$C$16),EXACT(MID(B70,1,4),"WPL:")),0,K70*$C$19/$C$16)</f>
        <v>4</v>
      </c>
      <c r="Q70" s="57">
        <f>IF(ISERROR(L70*$C$19/$C$16),0,L70*$C$19/$C$16)</f>
        <v>4</v>
      </c>
      <c r="R70" s="55">
        <f>IF(OR(ISERROR(K70*$C$20/L78),EXACT(MID(B70,1,4),"WPL:")),0,K70*$C$20/L78)</f>
        <v>4</v>
      </c>
      <c r="S70" s="58">
        <f>IF(ISERROR(N70*$C$20),0,N70*$C$20/100)</f>
        <v>4</v>
      </c>
      <c r="T70" s="59">
        <f>IF(OR(ISERROR(K70*$C$19/$C$16),MID(B70,1,4)&lt;&gt;"WPL:"),0,K70*$C$19/$C$16)</f>
        <v>4</v>
      </c>
      <c r="U70" s="58">
        <f>IF(OR(ISERROR(L70*$C$19/$C$16),MID(B70,1,4)&lt;&gt;"WPL:"),0,K70*H70*$C$19/$C$16)</f>
        <v>4</v>
      </c>
      <c r="V70" s="59">
        <f>IF(OR(ISERROR(K70*$C$20/L78),MID(B70,1,4)&lt;&gt;"WPL:"),0,K70*$C$20/L78)</f>
        <v>4</v>
      </c>
      <c r="W70" s="58">
        <f>IF(OR(ISERROR(K70*H70/L78*$C$20),MID(B70,1,4)&lt;&gt;"WPL:"),0,K70*H70/L78*$C$20)</f>
        <v>4</v>
      </c>
      <c r="X70" s="60" t="s">
        <v>196</v>
      </c>
    </row>
    <row r="71" spans="1:24" ht="13.5" customHeight="1" outlineLevel="1">
      <c r="A71" s="47" t="s">
        <v>675</v>
      </c>
      <c r="B71" s="48" t="s">
        <v>676</v>
      </c>
      <c r="C71" s="49" t="s">
        <v>677</v>
      </c>
      <c r="D71" s="50" t="s">
        <v>678</v>
      </c>
      <c r="E71" s="50">
        <v>850605</v>
      </c>
      <c r="F71" s="48" t="s">
        <v>679</v>
      </c>
      <c r="G71" s="51" t="s">
        <v>680</v>
      </c>
      <c r="H71" s="52">
        <v>2.482</v>
      </c>
      <c r="I71" s="50" t="s">
        <v>17</v>
      </c>
      <c r="J71" s="51" t="s">
        <v>54</v>
      </c>
      <c r="K71" s="53">
        <v>163838</v>
      </c>
      <c r="L71" s="54">
        <v>406645.92</v>
      </c>
      <c r="M71" s="54">
        <v>1</v>
      </c>
      <c r="N71" s="53">
        <v>0.9714503090362432</v>
      </c>
      <c r="O71" s="55"/>
      <c r="P71" s="56">
        <f>IF(OR(ISERROR(K71*$C$19/$C$16),EXACT(MID(B71,1,4),"WPL:")),0,K71*$C$19/$C$16)</f>
        <v>4</v>
      </c>
      <c r="Q71" s="57">
        <f>IF(ISERROR(L71*$C$19/$C$16),0,L71*$C$19/$C$16)</f>
        <v>4</v>
      </c>
      <c r="R71" s="55">
        <f>IF(OR(ISERROR(K71*$C$20/L78),EXACT(MID(B71,1,4),"WPL:")),0,K71*$C$20/L78)</f>
        <v>4</v>
      </c>
      <c r="S71" s="58">
        <f>IF(ISERROR(N71*$C$20),0,N71*$C$20/100)</f>
        <v>4</v>
      </c>
      <c r="T71" s="59">
        <f>IF(OR(ISERROR(K71*$C$19/$C$16),MID(B71,1,4)&lt;&gt;"WPL:"),0,K71*$C$19/$C$16)</f>
        <v>4</v>
      </c>
      <c r="U71" s="58">
        <f>IF(OR(ISERROR(L71*$C$19/$C$16),MID(B71,1,4)&lt;&gt;"WPL:"),0,K71*H71*$C$19/$C$16)</f>
        <v>4</v>
      </c>
      <c r="V71" s="59">
        <f>IF(OR(ISERROR(K71*$C$20/L78),MID(B71,1,4)&lt;&gt;"WPL:"),0,K71*$C$20/L78)</f>
        <v>4</v>
      </c>
      <c r="W71" s="58">
        <f>IF(OR(ISERROR(K71*H71/L78*$C$20),MID(B71,1,4)&lt;&gt;"WPL:"),0,K71*H71/L78*$C$20)</f>
        <v>4</v>
      </c>
      <c r="X71" s="60" t="s">
        <v>181</v>
      </c>
    </row>
    <row r="72" spans="1:24" ht="13.5" customHeight="1" outlineLevel="1">
      <c r="A72" s="47" t="s">
        <v>689</v>
      </c>
      <c r="B72" s="48" t="s">
        <v>690</v>
      </c>
      <c r="C72" s="49" t="s">
        <v>691</v>
      </c>
      <c r="D72" s="50" t="s">
        <v>692</v>
      </c>
      <c r="E72" s="50">
        <v>897791</v>
      </c>
      <c r="F72" s="48" t="s">
        <v>693</v>
      </c>
      <c r="G72" s="51" t="s">
        <v>680</v>
      </c>
      <c r="H72" s="52">
        <v>14.92</v>
      </c>
      <c r="I72" s="50" t="s">
        <v>17</v>
      </c>
      <c r="J72" s="51" t="s">
        <v>54</v>
      </c>
      <c r="K72" s="53">
        <v>28946</v>
      </c>
      <c r="L72" s="54">
        <v>431874.32</v>
      </c>
      <c r="M72" s="54">
        <v>1</v>
      </c>
      <c r="N72" s="53">
        <v>1.0317192943404359</v>
      </c>
      <c r="O72" s="55"/>
      <c r="P72" s="56">
        <f>IF(OR(ISERROR(K72*$C$19/$C$16),EXACT(MID(B72,1,4),"WPL:")),0,K72*$C$19/$C$16)</f>
        <v>4</v>
      </c>
      <c r="Q72" s="57">
        <f>IF(ISERROR(L72*$C$19/$C$16),0,L72*$C$19/$C$16)</f>
        <v>4</v>
      </c>
      <c r="R72" s="55">
        <f>IF(OR(ISERROR(K72*$C$20/L78),EXACT(MID(B72,1,4),"WPL:")),0,K72*$C$20/L78)</f>
        <v>4</v>
      </c>
      <c r="S72" s="58">
        <f>IF(ISERROR(N72*$C$20),0,N72*$C$20/100)</f>
        <v>4</v>
      </c>
      <c r="T72" s="59">
        <f>IF(OR(ISERROR(K72*$C$19/$C$16),MID(B72,1,4)&lt;&gt;"WPL:"),0,K72*$C$19/$C$16)</f>
        <v>4</v>
      </c>
      <c r="U72" s="58">
        <f>IF(OR(ISERROR(L72*$C$19/$C$16),MID(B72,1,4)&lt;&gt;"WPL:"),0,K72*H72*$C$19/$C$16)</f>
        <v>4</v>
      </c>
      <c r="V72" s="59">
        <f>IF(OR(ISERROR(K72*$C$20/L78),MID(B72,1,4)&lt;&gt;"WPL:"),0,K72*$C$20/L78)</f>
        <v>4</v>
      </c>
      <c r="W72" s="58">
        <f>IF(OR(ISERROR(K72*H72/L78*$C$20),MID(B72,1,4)&lt;&gt;"WPL:"),0,K72*H72/L78*$C$20)</f>
        <v>4</v>
      </c>
      <c r="X72" s="60" t="s">
        <v>357</v>
      </c>
    </row>
    <row r="73" spans="1:24" ht="13.5" customHeight="1" outlineLevel="1">
      <c r="A73" s="47" t="s">
        <v>702</v>
      </c>
      <c r="B73" s="48" t="s">
        <v>703</v>
      </c>
      <c r="C73" s="49" t="s">
        <v>704</v>
      </c>
      <c r="D73" s="50" t="s">
        <v>705</v>
      </c>
      <c r="E73" s="50">
        <v>852727</v>
      </c>
      <c r="F73" s="48" t="s">
        <v>706</v>
      </c>
      <c r="G73" s="51" t="s">
        <v>707</v>
      </c>
      <c r="H73" s="52">
        <v>46.385</v>
      </c>
      <c r="I73" s="50" t="s">
        <v>17</v>
      </c>
      <c r="J73" s="51" t="s">
        <v>54</v>
      </c>
      <c r="K73" s="53">
        <v>17925</v>
      </c>
      <c r="L73" s="54">
        <v>831451.13</v>
      </c>
      <c r="M73" s="54">
        <v>2</v>
      </c>
      <c r="N73" s="53">
        <v>1.986281965369365</v>
      </c>
      <c r="O73" s="55"/>
      <c r="P73" s="56">
        <f>IF(OR(ISERROR(K73*$C$19/$C$16),EXACT(MID(B73,1,4),"WPL:")),0,K73*$C$19/$C$16)</f>
        <v>4</v>
      </c>
      <c r="Q73" s="57">
        <f>IF(ISERROR(L73*$C$19/$C$16),0,L73*$C$19/$C$16)</f>
        <v>4</v>
      </c>
      <c r="R73" s="55">
        <f>IF(OR(ISERROR(K73*$C$20/L78),EXACT(MID(B73,1,4),"WPL:")),0,K73*$C$20/L78)</f>
        <v>4</v>
      </c>
      <c r="S73" s="58">
        <f>IF(ISERROR(N73*$C$20),0,N73*$C$20/100)</f>
        <v>4</v>
      </c>
      <c r="T73" s="59">
        <f>IF(OR(ISERROR(K73*$C$19/$C$16),MID(B73,1,4)&lt;&gt;"WPL:"),0,K73*$C$19/$C$16)</f>
        <v>4</v>
      </c>
      <c r="U73" s="58">
        <f>IF(OR(ISERROR(L73*$C$19/$C$16),MID(B73,1,4)&lt;&gt;"WPL:"),0,K73*H73*$C$19/$C$16)</f>
        <v>4</v>
      </c>
      <c r="V73" s="59">
        <f>IF(OR(ISERROR(K73*$C$20/L78),MID(B73,1,4)&lt;&gt;"WPL:"),0,K73*$C$20/L78)</f>
        <v>4</v>
      </c>
      <c r="W73" s="58">
        <f>IF(OR(ISERROR(K73*H73/L78*$C$20),MID(B73,1,4)&lt;&gt;"WPL:"),0,K73*H73/L78*$C$20)</f>
        <v>4</v>
      </c>
      <c r="X73" s="60" t="s">
        <v>63</v>
      </c>
    </row>
    <row r="74" spans="1:24" ht="13.5" customHeight="1" outlineLevel="1">
      <c r="A74" s="47" t="s">
        <v>716</v>
      </c>
      <c r="B74" s="48" t="s">
        <v>717</v>
      </c>
      <c r="C74" s="49" t="s">
        <v>718</v>
      </c>
      <c r="D74" s="50" t="s">
        <v>719</v>
      </c>
      <c r="E74" s="50">
        <v>894248</v>
      </c>
      <c r="F74" s="48" t="s">
        <v>720</v>
      </c>
      <c r="G74" s="51" t="s">
        <v>707</v>
      </c>
      <c r="H74" s="52">
        <v>118.8</v>
      </c>
      <c r="I74" s="50" t="s">
        <v>17</v>
      </c>
      <c r="J74" s="51" t="s">
        <v>54</v>
      </c>
      <c r="K74" s="53">
        <v>4220</v>
      </c>
      <c r="L74" s="54">
        <v>501336</v>
      </c>
      <c r="M74" s="54">
        <v>1.2</v>
      </c>
      <c r="N74" s="53">
        <v>1.1976586710398913</v>
      </c>
      <c r="O74" s="55"/>
      <c r="P74" s="56">
        <f>IF(OR(ISERROR(K74*$C$19/$C$16),EXACT(MID(B74,1,4),"WPL:")),0,K74*$C$19/$C$16)</f>
        <v>4</v>
      </c>
      <c r="Q74" s="57">
        <f>IF(ISERROR(L74*$C$19/$C$16),0,L74*$C$19/$C$16)</f>
        <v>4</v>
      </c>
      <c r="R74" s="55">
        <f>IF(OR(ISERROR(K74*$C$20/L78),EXACT(MID(B74,1,4),"WPL:")),0,K74*$C$20/L78)</f>
        <v>4</v>
      </c>
      <c r="S74" s="58">
        <f>IF(ISERROR(N74*$C$20),0,N74*$C$20/100)</f>
        <v>4</v>
      </c>
      <c r="T74" s="59">
        <f>IF(OR(ISERROR(K74*$C$19/$C$16),MID(B74,1,4)&lt;&gt;"WPL:"),0,K74*$C$19/$C$16)</f>
        <v>4</v>
      </c>
      <c r="U74" s="58">
        <f>IF(OR(ISERROR(L74*$C$19/$C$16),MID(B74,1,4)&lt;&gt;"WPL:"),0,K74*H74*$C$19/$C$16)</f>
        <v>4</v>
      </c>
      <c r="V74" s="59">
        <f>IF(OR(ISERROR(K74*$C$20/L78),MID(B74,1,4)&lt;&gt;"WPL:"),0,K74*$C$20/L78)</f>
        <v>4</v>
      </c>
      <c r="W74" s="58">
        <f>IF(OR(ISERROR(K74*H74/L78*$C$20),MID(B74,1,4)&lt;&gt;"WPL:"),0,K74*H74/L78*$C$20)</f>
        <v>4</v>
      </c>
      <c r="X74" s="60" t="s">
        <v>223</v>
      </c>
    </row>
    <row r="75" spans="1:24" ht="13.5" customHeight="1" outlineLevel="1">
      <c r="A75" s="47" t="s">
        <v>729</v>
      </c>
      <c r="B75" s="48" t="s">
        <v>730</v>
      </c>
      <c r="C75" s="49" t="s">
        <v>731</v>
      </c>
      <c r="D75" s="50" t="s">
        <v>732</v>
      </c>
      <c r="E75" s="50">
        <v>881111</v>
      </c>
      <c r="F75" s="48" t="s">
        <v>733</v>
      </c>
      <c r="G75" s="51" t="s">
        <v>707</v>
      </c>
      <c r="H75" s="52">
        <v>14.385</v>
      </c>
      <c r="I75" s="50" t="s">
        <v>17</v>
      </c>
      <c r="J75" s="51" t="s">
        <v>54</v>
      </c>
      <c r="K75" s="53">
        <v>44192</v>
      </c>
      <c r="L75" s="54">
        <v>635701.92</v>
      </c>
      <c r="M75" s="54">
        <v>1.5</v>
      </c>
      <c r="N75" s="53">
        <v>1.5186500005678973</v>
      </c>
      <c r="O75" s="55"/>
      <c r="P75" s="56">
        <f>IF(OR(ISERROR(K75*$C$19/$C$16),EXACT(MID(B75,1,4),"WPL:")),0,K75*$C$19/$C$16)</f>
        <v>4</v>
      </c>
      <c r="Q75" s="57">
        <f>IF(ISERROR(L75*$C$19/$C$16),0,L75*$C$19/$C$16)</f>
        <v>4</v>
      </c>
      <c r="R75" s="55">
        <f>IF(OR(ISERROR(K75*$C$20/L78),EXACT(MID(B75,1,4),"WPL:")),0,K75*$C$20/L78)</f>
        <v>4</v>
      </c>
      <c r="S75" s="58">
        <f>IF(ISERROR(N75*$C$20),0,N75*$C$20/100)</f>
        <v>4</v>
      </c>
      <c r="T75" s="59">
        <f>IF(OR(ISERROR(K75*$C$19/$C$16),MID(B75,1,4)&lt;&gt;"WPL:"),0,K75*$C$19/$C$16)</f>
        <v>4</v>
      </c>
      <c r="U75" s="58">
        <f>IF(OR(ISERROR(L75*$C$19/$C$16),MID(B75,1,4)&lt;&gt;"WPL:"),0,K75*H75*$C$19/$C$16)</f>
        <v>4</v>
      </c>
      <c r="V75" s="59">
        <f>IF(OR(ISERROR(K75*$C$20/L78),MID(B75,1,4)&lt;&gt;"WPL:"),0,K75*$C$20/L78)</f>
        <v>4</v>
      </c>
      <c r="W75" s="58">
        <f>IF(OR(ISERROR(K75*H75/L78*$C$20),MID(B75,1,4)&lt;&gt;"WPL:"),0,K75*H75/L78*$C$20)</f>
        <v>4</v>
      </c>
      <c r="X75" s="60" t="s">
        <v>103</v>
      </c>
    </row>
    <row r="76" spans="1:24" ht="13.5" customHeight="1" outlineLevel="1">
      <c r="A76" s="1"/>
      <c r="B76" s="2" t="s">
        <v>742</v>
      </c>
      <c r="C76" s="3"/>
      <c r="D76" s="3"/>
      <c r="E76" s="3"/>
      <c r="F76" s="3"/>
      <c r="G76" s="4"/>
      <c r="H76" s="4"/>
      <c r="I76" s="3"/>
      <c r="J76" s="4"/>
      <c r="K76" s="4"/>
      <c r="L76" s="61">
        <v>160276.89</v>
      </c>
      <c r="M76" s="61">
        <v>0.4</v>
      </c>
      <c r="N76" s="62">
        <v>0.3828909295877553</v>
      </c>
      <c r="O76" s="4"/>
      <c r="P76" s="63"/>
      <c r="Q76" s="64"/>
      <c r="R76" s="4"/>
      <c r="S76" s="65"/>
      <c r="T76" s="3"/>
      <c r="U76" s="65"/>
      <c r="V76" s="3"/>
      <c r="W76" s="65"/>
      <c r="X76" s="65"/>
    </row>
    <row r="77" spans="1:24" ht="13.5" customHeight="1" outlineLevel="1">
      <c r="A77" s="1"/>
      <c r="B77" s="2" t="s">
        <v>743</v>
      </c>
      <c r="C77" s="3"/>
      <c r="D77" s="3"/>
      <c r="E77" s="3"/>
      <c r="F77" s="3"/>
      <c r="G77" s="4"/>
      <c r="H77" s="4"/>
      <c r="I77" s="3"/>
      <c r="J77" s="4"/>
      <c r="K77" s="4"/>
      <c r="L77" s="61">
        <v>288632.8540459281</v>
      </c>
      <c r="M77" s="61">
        <v>0.7</v>
      </c>
      <c r="N77" s="62">
        <v>0.689524870336655</v>
      </c>
      <c r="O77" s="4"/>
      <c r="P77" s="63"/>
      <c r="Q77" s="64"/>
      <c r="R77" s="4"/>
      <c r="S77" s="65"/>
      <c r="T77" s="3"/>
      <c r="U77" s="65"/>
      <c r="V77" s="3"/>
      <c r="W77" s="65"/>
      <c r="X77" s="65"/>
    </row>
    <row r="78" spans="1:24" ht="13.5" customHeight="1" outlineLevel="1">
      <c r="A78" s="66"/>
      <c r="B78" s="67" t="s">
        <v>744</v>
      </c>
      <c r="C78" s="68"/>
      <c r="D78" s="68"/>
      <c r="E78" s="68"/>
      <c r="F78" s="68"/>
      <c r="G78" s="69"/>
      <c r="H78" s="69"/>
      <c r="I78" s="68"/>
      <c r="J78" s="69"/>
      <c r="K78" s="69">
        <f>SUM(K24:K77)</f>
        <v>4</v>
      </c>
      <c r="L78" s="68">
        <f>SUM(L24:L77)</f>
        <v>4</v>
      </c>
      <c r="M78" s="68">
        <f>SUM(M24:M77)</f>
        <v>4</v>
      </c>
      <c r="N78" s="69">
        <f>SUM(N24:N77)</f>
        <v>4</v>
      </c>
      <c r="O78" s="69">
        <f>SUM(O24:O77)</f>
        <v>4</v>
      </c>
      <c r="P78" s="70">
        <f>SUM(P24:P77)</f>
        <v>4</v>
      </c>
      <c r="Q78" s="71">
        <f>SUM(Q24:Q77)</f>
        <v>4</v>
      </c>
      <c r="R78" s="69">
        <f>SUM(R24:R77)</f>
        <v>4</v>
      </c>
      <c r="S78" s="72">
        <f>SUM(S24:S77)</f>
        <v>4</v>
      </c>
      <c r="T78" s="73"/>
      <c r="U78" s="72"/>
      <c r="V78" s="73"/>
      <c r="W78" s="72"/>
      <c r="X78" s="72"/>
    </row>
    <row r="79" spans="1:24" ht="13.5" customHeight="1" outlineLevel="1">
      <c r="A79" s="1"/>
      <c r="B79" s="2" t="s">
        <v>0</v>
      </c>
      <c r="C79" s="3"/>
      <c r="D79" s="3"/>
      <c r="E79" s="3"/>
      <c r="F79" s="3"/>
      <c r="G79" s="4"/>
      <c r="H79" s="4"/>
      <c r="I79" s="3"/>
      <c r="J79" s="4"/>
      <c r="K79" s="4"/>
      <c r="L79" s="3"/>
      <c r="M79" s="3"/>
      <c r="N79" s="4"/>
      <c r="O79" s="4"/>
      <c r="P79" s="74"/>
      <c r="Q79" s="75"/>
      <c r="R79" s="4"/>
      <c r="S79" s="76"/>
      <c r="T79" s="76"/>
      <c r="U79" s="76"/>
      <c r="V79" s="76"/>
      <c r="W79" s="76"/>
      <c r="X79" s="76"/>
    </row>
    <row r="80" spans="1:24" ht="13.5" customHeight="1" outlineLevel="1">
      <c r="A80" s="1"/>
      <c r="B80" s="2" t="s">
        <v>0</v>
      </c>
      <c r="C80" s="3"/>
      <c r="D80" s="3"/>
      <c r="E80" s="3"/>
      <c r="F80" s="3"/>
      <c r="G80" s="4"/>
      <c r="H80" s="4"/>
      <c r="I80" s="3"/>
      <c r="J80" s="4"/>
      <c r="K80" s="4"/>
      <c r="L80" s="3"/>
      <c r="M80" s="3"/>
      <c r="N80" s="4"/>
      <c r="O80" s="4"/>
      <c r="P80" s="74"/>
      <c r="Q80" s="75"/>
      <c r="R80" s="4"/>
      <c r="S80" s="76"/>
      <c r="T80" s="76"/>
      <c r="U80" s="76"/>
      <c r="V80" s="76"/>
      <c r="W80" s="76"/>
      <c r="X80" s="76"/>
    </row>
    <row r="81" spans="1:24" ht="13.5" customHeight="1" outlineLevel="1">
      <c r="A81" s="77"/>
      <c r="B81" s="78" t="s">
        <v>754</v>
      </c>
      <c r="C81" s="78"/>
      <c r="D81" s="78"/>
      <c r="E81" s="78"/>
      <c r="F81" s="78"/>
      <c r="G81" s="79"/>
      <c r="H81" s="79"/>
      <c r="I81" s="78"/>
      <c r="J81" s="79"/>
      <c r="K81" s="79"/>
      <c r="L81" s="78"/>
      <c r="M81" s="78"/>
      <c r="N81" s="79"/>
      <c r="O81" s="79"/>
      <c r="P81" s="80"/>
      <c r="Q81" s="81"/>
      <c r="R81" s="79"/>
      <c r="S81" s="82"/>
      <c r="T81" s="82"/>
      <c r="U81" s="82"/>
      <c r="V81" s="82"/>
      <c r="W81" s="82"/>
      <c r="X81" s="82"/>
    </row>
    <row r="82" spans="1:24" ht="13.5" customHeight="1" outlineLevel="1">
      <c r="A82" s="1"/>
      <c r="B82" s="2" t="s">
        <v>0</v>
      </c>
      <c r="C82" s="3"/>
      <c r="D82" s="3"/>
      <c r="E82" s="3"/>
      <c r="F82" s="3"/>
      <c r="G82" s="4"/>
      <c r="H82" s="4"/>
      <c r="I82" s="3"/>
      <c r="J82" s="4"/>
      <c r="K82" s="4"/>
      <c r="L82" s="3"/>
      <c r="M82" s="3"/>
      <c r="N82" s="4"/>
      <c r="O82" s="4"/>
      <c r="P82" s="74"/>
      <c r="Q82" s="75"/>
      <c r="R82" s="4"/>
      <c r="S82" s="76"/>
      <c r="T82" s="76"/>
      <c r="U82" s="76"/>
      <c r="V82" s="76"/>
      <c r="W82" s="76"/>
      <c r="X82" s="76"/>
    </row>
    <row r="83" spans="1:24" ht="38.25" customHeight="1" outlineLevel="1">
      <c r="A83" s="83"/>
      <c r="B83" s="27" t="s">
        <v>25</v>
      </c>
      <c r="C83" s="27" t="s">
        <v>26</v>
      </c>
      <c r="D83" s="84"/>
      <c r="E83" s="84"/>
      <c r="F83" s="84"/>
      <c r="G83" s="84"/>
      <c r="H83" s="85"/>
      <c r="I83" s="85"/>
      <c r="J83" s="85"/>
      <c r="K83" s="85" t="s">
        <v>31</v>
      </c>
      <c r="L83" s="85" t="s">
        <v>32</v>
      </c>
      <c r="M83" s="85" t="s">
        <v>33</v>
      </c>
      <c r="N83" s="86"/>
      <c r="O83" s="87" t="s">
        <v>34</v>
      </c>
      <c r="P83" s="88" t="s">
        <v>35</v>
      </c>
      <c r="Q83" s="34" t="s">
        <v>36</v>
      </c>
      <c r="R83" s="89" t="s">
        <v>37</v>
      </c>
      <c r="S83" s="90" t="s">
        <v>38</v>
      </c>
      <c r="T83" s="76"/>
      <c r="U83" s="76"/>
      <c r="V83" s="76"/>
      <c r="W83" s="76"/>
      <c r="X83" s="76"/>
    </row>
    <row r="84" spans="1:24" ht="18" customHeight="1" outlineLevel="1">
      <c r="A84" s="95"/>
      <c r="B84" s="45"/>
      <c r="C84" s="45"/>
      <c r="D84" s="45"/>
      <c r="E84" s="45"/>
      <c r="F84" s="45"/>
      <c r="G84" s="45"/>
      <c r="H84" s="91"/>
      <c r="I84" s="91"/>
      <c r="J84" s="91"/>
      <c r="K84" s="91"/>
      <c r="L84" s="91" t="s">
        <v>17</v>
      </c>
      <c r="M84" s="91" t="s">
        <v>46</v>
      </c>
      <c r="N84" s="91" t="s">
        <v>47</v>
      </c>
      <c r="O84" s="91" t="s">
        <v>17</v>
      </c>
      <c r="P84" s="92"/>
      <c r="Q84" s="42" t="s">
        <v>17</v>
      </c>
      <c r="R84" s="93"/>
      <c r="S84" s="94" t="s">
        <v>17</v>
      </c>
      <c r="T84" s="76"/>
      <c r="U84" s="76"/>
      <c r="V84" s="76"/>
      <c r="W84" s="76"/>
      <c r="X84" s="76"/>
    </row>
    <row r="85" spans="1:24" ht="12.75" outlineLevel="1">
      <c r="A85" s="96"/>
      <c r="B85" s="97"/>
      <c r="C85" s="96"/>
      <c r="D85" s="96"/>
      <c r="E85" s="96"/>
      <c r="F85" s="96"/>
      <c r="G85" s="96"/>
      <c r="H85" s="96"/>
      <c r="I85" s="96"/>
      <c r="J85" s="96"/>
      <c r="K85" s="96"/>
      <c r="L85" s="98"/>
      <c r="M85" s="99"/>
      <c r="N85" s="99"/>
      <c r="O85" s="99"/>
      <c r="P85" s="100"/>
      <c r="Q85" s="101"/>
      <c r="R85" s="102"/>
      <c r="S85" s="101"/>
      <c r="T85" s="76"/>
      <c r="U85" s="76"/>
      <c r="V85" s="76"/>
      <c r="W85" s="76"/>
      <c r="X85" s="76"/>
    </row>
    <row r="86" spans="1:24" ht="12.75" outlineLevel="1">
      <c r="A86" s="103" t="s">
        <v>48</v>
      </c>
      <c r="B86" s="2" t="s">
        <v>755</v>
      </c>
      <c r="C86" s="2" t="s">
        <v>613</v>
      </c>
      <c r="D86" s="12"/>
      <c r="E86" s="12"/>
      <c r="F86" s="12"/>
      <c r="G86" s="12"/>
      <c r="H86" s="12"/>
      <c r="I86" s="12"/>
      <c r="J86" s="12"/>
      <c r="K86" s="61">
        <v>49795</v>
      </c>
      <c r="L86" s="61">
        <v>1222467.25</v>
      </c>
      <c r="M86" s="104">
        <v>2.9</v>
      </c>
      <c r="N86" s="104">
        <v>2.9203937120509815</v>
      </c>
      <c r="O86" s="104">
        <v>18528.48</v>
      </c>
      <c r="P86" s="105">
        <f>IF(ISERROR(K86*$C19/$C$16),0,K86*$C$19/$C$16)</f>
        <v>4</v>
      </c>
      <c r="Q86" s="106">
        <f>IF(ISERROR(L86*$C$19/$C$16),0,L86*$C$19/$C$16)</f>
        <v>4</v>
      </c>
      <c r="R86" s="107">
        <f>IF(ISERROR(K86*$C$20/L145),0,K86*$C$20/L145)</f>
        <v>4</v>
      </c>
      <c r="S86" s="108">
        <f>IF(ISERROR(M86*$C$20),0,M86*$C$20/100)</f>
        <v>4</v>
      </c>
      <c r="T86" s="76"/>
      <c r="U86" s="76"/>
      <c r="V86" s="76"/>
      <c r="W86" s="76"/>
      <c r="X86" s="76"/>
    </row>
    <row r="87" spans="1:24" ht="12.75" outlineLevel="1">
      <c r="A87" s="103" t="s">
        <v>64</v>
      </c>
      <c r="B87" s="2" t="s">
        <v>760</v>
      </c>
      <c r="C87" s="2" t="s">
        <v>761</v>
      </c>
      <c r="D87" s="12"/>
      <c r="E87" s="12"/>
      <c r="F87" s="12"/>
      <c r="G87" s="12"/>
      <c r="H87" s="12"/>
      <c r="I87" s="12"/>
      <c r="J87" s="12"/>
      <c r="K87" s="61">
        <v>0</v>
      </c>
      <c r="L87" s="61">
        <v>1281112.5859415084</v>
      </c>
      <c r="M87" s="104">
        <v>3.1</v>
      </c>
      <c r="N87" s="104">
        <v>3.0604935554821235</v>
      </c>
      <c r="O87" s="1"/>
      <c r="P87" s="105">
        <f>IF(ISERROR(K87*$C19/$C$16),0,K87*$C$19/$C$16)</f>
        <v>4</v>
      </c>
      <c r="Q87" s="106">
        <f>IF(ISERROR(L87*$C$19/$C$16),0,L87*$C$19/$C$16)</f>
        <v>4</v>
      </c>
      <c r="R87" s="107">
        <f>IF(ISERROR(K87*$C$20/L146),0,K87*$C$20/L146)</f>
        <v>4</v>
      </c>
      <c r="S87" s="108">
        <f>IF(ISERROR(M87*$C$20),0,M87*$C$20/100)</f>
        <v>4</v>
      </c>
      <c r="T87" s="76"/>
      <c r="U87" s="76"/>
      <c r="V87" s="76"/>
      <c r="W87" s="76"/>
      <c r="X87" s="76"/>
    </row>
    <row r="88" spans="1:24" ht="12.75" outlineLevel="1">
      <c r="A88" s="103" t="s">
        <v>74</v>
      </c>
      <c r="B88" s="2" t="s">
        <v>766</v>
      </c>
      <c r="C88" s="2" t="s">
        <v>653</v>
      </c>
      <c r="D88" s="12"/>
      <c r="E88" s="12"/>
      <c r="F88" s="12"/>
      <c r="G88" s="12"/>
      <c r="H88" s="12"/>
      <c r="I88" s="12"/>
      <c r="J88" s="12"/>
      <c r="K88" s="61">
        <v>7649</v>
      </c>
      <c r="L88" s="61">
        <v>651248.65</v>
      </c>
      <c r="M88" s="104">
        <v>1.6</v>
      </c>
      <c r="N88" s="104">
        <v>1.555790114165995</v>
      </c>
      <c r="O88" s="1"/>
      <c r="P88" s="105">
        <f>IF(ISERROR(K88*$C19/$C$16),0,K88*$C$19/$C$16)</f>
        <v>4</v>
      </c>
      <c r="Q88" s="106">
        <f>IF(ISERROR(L88*$C$19/$C$16),0,L88*$C$19/$C$16)</f>
        <v>4</v>
      </c>
      <c r="R88" s="107">
        <f>IF(ISERROR(K88*$C$20/L147),0,K88*$C$20/L147)</f>
        <v>4</v>
      </c>
      <c r="S88" s="108">
        <f>IF(ISERROR(M88*$C$20),0,M88*$C$20/100)</f>
        <v>4</v>
      </c>
      <c r="T88" s="76"/>
      <c r="U88" s="76"/>
      <c r="V88" s="76"/>
      <c r="W88" s="76"/>
      <c r="X88" s="76"/>
    </row>
    <row r="89" spans="1:24" ht="12.75" outlineLevel="1">
      <c r="A89" s="103" t="s">
        <v>90</v>
      </c>
      <c r="B89" s="2" t="s">
        <v>771</v>
      </c>
      <c r="C89" s="2" t="s">
        <v>251</v>
      </c>
      <c r="D89" s="12"/>
      <c r="E89" s="12"/>
      <c r="F89" s="12"/>
      <c r="G89" s="12"/>
      <c r="H89" s="12"/>
      <c r="I89" s="12"/>
      <c r="J89" s="12"/>
      <c r="K89" s="61">
        <v>10466</v>
      </c>
      <c r="L89" s="61">
        <v>934718.46</v>
      </c>
      <c r="M89" s="104">
        <v>2.2</v>
      </c>
      <c r="N89" s="104">
        <v>2.2329808124691906</v>
      </c>
      <c r="O89" s="1"/>
      <c r="P89" s="105">
        <f>IF(ISERROR(K89*$C19/$C$16),0,K89*$C$19/$C$16)</f>
        <v>4</v>
      </c>
      <c r="Q89" s="106">
        <f>IF(ISERROR(L89*$C$19/$C$16),0,L89*$C$19/$C$16)</f>
        <v>4</v>
      </c>
      <c r="R89" s="107">
        <f>IF(ISERROR(K89*$C$20/L148),0,K89*$C$20/L148)</f>
        <v>4</v>
      </c>
      <c r="S89" s="108">
        <f>IF(ISERROR(M89*$C$20),0,M89*$C$20/100)</f>
        <v>4</v>
      </c>
      <c r="T89" s="76"/>
      <c r="U89" s="76"/>
      <c r="V89" s="76"/>
      <c r="W89" s="76"/>
      <c r="X89" s="76"/>
    </row>
    <row r="90" spans="1:24" ht="12.75" outlineLevel="1">
      <c r="A90" s="103" t="s">
        <v>104</v>
      </c>
      <c r="B90" s="2" t="s">
        <v>776</v>
      </c>
      <c r="C90" s="2" t="s">
        <v>626</v>
      </c>
      <c r="D90" s="12"/>
      <c r="E90" s="12"/>
      <c r="F90" s="12"/>
      <c r="G90" s="12"/>
      <c r="H90" s="12"/>
      <c r="I90" s="12"/>
      <c r="J90" s="12"/>
      <c r="K90" s="61">
        <v>44888</v>
      </c>
      <c r="L90" s="61">
        <v>509113.27</v>
      </c>
      <c r="M90" s="104">
        <v>1.2</v>
      </c>
      <c r="N90" s="104">
        <v>1.2162380566266406</v>
      </c>
      <c r="O90" s="1"/>
      <c r="P90" s="105">
        <f>IF(ISERROR(K90*$C19/$C$16),0,K90*$C$19/$C$16)</f>
        <v>4</v>
      </c>
      <c r="Q90" s="106">
        <f>IF(ISERROR(L90*$C$19/$C$16),0,L90*$C$19/$C$16)</f>
        <v>4</v>
      </c>
      <c r="R90" s="107">
        <f>IF(ISERROR(K90*$C$20/L149),0,K90*$C$20/L149)</f>
        <v>4</v>
      </c>
      <c r="S90" s="108">
        <f>IF(ISERROR(M90*$C$20),0,M90*$C$20/100)</f>
        <v>4</v>
      </c>
      <c r="T90" s="76"/>
      <c r="U90" s="76"/>
      <c r="V90" s="76"/>
      <c r="W90" s="76"/>
      <c r="X90" s="76"/>
    </row>
    <row r="91" spans="1:24" ht="12.75" outlineLevel="1">
      <c r="A91" s="103" t="s">
        <v>118</v>
      </c>
      <c r="B91" s="2" t="s">
        <v>781</v>
      </c>
      <c r="C91" s="2" t="s">
        <v>186</v>
      </c>
      <c r="D91" s="12"/>
      <c r="E91" s="12"/>
      <c r="F91" s="12"/>
      <c r="G91" s="12"/>
      <c r="H91" s="12"/>
      <c r="I91" s="12"/>
      <c r="J91" s="12"/>
      <c r="K91" s="61">
        <v>36250</v>
      </c>
      <c r="L91" s="61">
        <v>583806.25</v>
      </c>
      <c r="M91" s="104">
        <v>1.4</v>
      </c>
      <c r="N91" s="104">
        <v>1.3946746643364583</v>
      </c>
      <c r="O91" s="1"/>
      <c r="P91" s="105">
        <f>IF(ISERROR(K91*$C19/$C$16),0,K91*$C$19/$C$16)</f>
        <v>4</v>
      </c>
      <c r="Q91" s="106">
        <f>IF(ISERROR(L91*$C$19/$C$16),0,L91*$C$19/$C$16)</f>
        <v>4</v>
      </c>
      <c r="R91" s="107">
        <f>IF(ISERROR(K91*$C$20/L150),0,K91*$C$20/L150)</f>
        <v>4</v>
      </c>
      <c r="S91" s="108">
        <f>IF(ISERROR(M91*$C$20),0,M91*$C$20/100)</f>
        <v>4</v>
      </c>
      <c r="T91" s="76"/>
      <c r="U91" s="76"/>
      <c r="V91" s="76"/>
      <c r="W91" s="76"/>
      <c r="X91" s="76"/>
    </row>
    <row r="92" spans="1:24" ht="12.75" outlineLevel="1">
      <c r="A92" s="103" t="s">
        <v>131</v>
      </c>
      <c r="B92" s="2" t="s">
        <v>786</v>
      </c>
      <c r="C92" s="2" t="s">
        <v>266</v>
      </c>
      <c r="D92" s="12"/>
      <c r="E92" s="12"/>
      <c r="F92" s="12"/>
      <c r="G92" s="12"/>
      <c r="H92" s="12"/>
      <c r="I92" s="12"/>
      <c r="J92" s="12"/>
      <c r="K92" s="61">
        <v>9423</v>
      </c>
      <c r="L92" s="61">
        <v>1006847.55</v>
      </c>
      <c r="M92" s="104">
        <v>2.4</v>
      </c>
      <c r="N92" s="104">
        <v>2.4052924559033677</v>
      </c>
      <c r="O92" s="1"/>
      <c r="P92" s="105">
        <f>IF(ISERROR(K92*$C19/$C$16),0,K92*$C$19/$C$16)</f>
        <v>4</v>
      </c>
      <c r="Q92" s="106">
        <f>IF(ISERROR(L92*$C$19/$C$16),0,L92*$C$19/$C$16)</f>
        <v>4</v>
      </c>
      <c r="R92" s="107">
        <f>IF(ISERROR(K92*$C$20/L151),0,K92*$C$20/L151)</f>
        <v>4</v>
      </c>
      <c r="S92" s="108">
        <f>IF(ISERROR(M92*$C$20),0,M92*$C$20/100)</f>
        <v>4</v>
      </c>
      <c r="T92" s="76"/>
      <c r="U92" s="76"/>
      <c r="V92" s="76"/>
      <c r="W92" s="76"/>
      <c r="X92" s="76"/>
    </row>
    <row r="93" spans="1:24" ht="12.75" outlineLevel="1">
      <c r="A93" s="103" t="s">
        <v>145</v>
      </c>
      <c r="B93" s="2" t="s">
        <v>791</v>
      </c>
      <c r="C93" s="2" t="s">
        <v>94</v>
      </c>
      <c r="D93" s="12"/>
      <c r="E93" s="12"/>
      <c r="F93" s="12"/>
      <c r="G93" s="12"/>
      <c r="H93" s="12"/>
      <c r="I93" s="12"/>
      <c r="J93" s="12"/>
      <c r="K93" s="61">
        <v>1715</v>
      </c>
      <c r="L93" s="61">
        <v>459167.87</v>
      </c>
      <c r="M93" s="104">
        <v>1.1</v>
      </c>
      <c r="N93" s="104">
        <v>1.0969217869221792</v>
      </c>
      <c r="O93" s="1"/>
      <c r="P93" s="105">
        <f>IF(ISERROR(K93*$C19/$C$16),0,K93*$C$19/$C$16)</f>
        <v>4</v>
      </c>
      <c r="Q93" s="106">
        <f>IF(ISERROR(L93*$C$19/$C$16),0,L93*$C$19/$C$16)</f>
        <v>4</v>
      </c>
      <c r="R93" s="107">
        <f>IF(ISERROR(K93*$C$20/L152),0,K93*$C$20/L152)</f>
        <v>4</v>
      </c>
      <c r="S93" s="108">
        <f>IF(ISERROR(M93*$C$20),0,M93*$C$20/100)</f>
        <v>4</v>
      </c>
      <c r="T93" s="76"/>
      <c r="U93" s="76"/>
      <c r="V93" s="76"/>
      <c r="W93" s="76"/>
      <c r="X93" s="76"/>
    </row>
    <row r="94" spans="1:24" ht="12.75" outlineLevel="1">
      <c r="A94" s="103" t="s">
        <v>155</v>
      </c>
      <c r="B94" s="2" t="s">
        <v>796</v>
      </c>
      <c r="C94" s="2" t="s">
        <v>78</v>
      </c>
      <c r="D94" s="12"/>
      <c r="E94" s="12"/>
      <c r="F94" s="12"/>
      <c r="G94" s="12"/>
      <c r="H94" s="12"/>
      <c r="I94" s="12"/>
      <c r="J94" s="12"/>
      <c r="K94" s="61">
        <v>1055</v>
      </c>
      <c r="L94" s="61">
        <v>434912.54</v>
      </c>
      <c r="M94" s="104">
        <v>1</v>
      </c>
      <c r="N94" s="104">
        <v>1.038977401732538</v>
      </c>
      <c r="O94" s="1"/>
      <c r="P94" s="105">
        <f>IF(ISERROR(K94*$C19/$C$16),0,K94*$C$19/$C$16)</f>
        <v>4</v>
      </c>
      <c r="Q94" s="106">
        <f>IF(ISERROR(L94*$C$19/$C$16),0,L94*$C$19/$C$16)</f>
        <v>4</v>
      </c>
      <c r="R94" s="107">
        <f>IF(ISERROR(K94*$C$20/L153),0,K94*$C$20/L153)</f>
        <v>4</v>
      </c>
      <c r="S94" s="108">
        <f>IF(ISERROR(M94*$C$20),0,M94*$C$20/100)</f>
        <v>4</v>
      </c>
      <c r="T94" s="76"/>
      <c r="U94" s="76"/>
      <c r="V94" s="76"/>
      <c r="W94" s="76"/>
      <c r="X94" s="76"/>
    </row>
    <row r="95" spans="1:24" ht="12.75" outlineLevel="1">
      <c r="A95" s="103" t="s">
        <v>168</v>
      </c>
      <c r="B95" s="2" t="s">
        <v>801</v>
      </c>
      <c r="C95" s="2" t="s">
        <v>201</v>
      </c>
      <c r="D95" s="12"/>
      <c r="E95" s="12"/>
      <c r="F95" s="12"/>
      <c r="G95" s="12"/>
      <c r="H95" s="12"/>
      <c r="I95" s="12"/>
      <c r="J95" s="12"/>
      <c r="K95" s="61">
        <v>11357</v>
      </c>
      <c r="L95" s="61">
        <v>808164.12</v>
      </c>
      <c r="M95" s="104">
        <v>1.9</v>
      </c>
      <c r="N95" s="104">
        <v>1.930650832857252</v>
      </c>
      <c r="O95" s="1"/>
      <c r="P95" s="105">
        <f>IF(ISERROR(K95*$C19/$C$16),0,K95*$C$19/$C$16)</f>
        <v>4</v>
      </c>
      <c r="Q95" s="106">
        <f>IF(ISERROR(L95*$C$19/$C$16),0,L95*$C$19/$C$16)</f>
        <v>4</v>
      </c>
      <c r="R95" s="107">
        <f>IF(ISERROR(K95*$C$20/L154),0,K95*$C$20/L154)</f>
        <v>4</v>
      </c>
      <c r="S95" s="108">
        <f>IF(ISERROR(M95*$C$20),0,M95*$C$20/100)</f>
        <v>4</v>
      </c>
      <c r="T95" s="76"/>
      <c r="U95" s="76"/>
      <c r="V95" s="76"/>
      <c r="W95" s="76"/>
      <c r="X95" s="76"/>
    </row>
    <row r="96" spans="1:24" ht="12.75" outlineLevel="1">
      <c r="A96" s="103" t="s">
        <v>182</v>
      </c>
      <c r="B96" s="2" t="s">
        <v>806</v>
      </c>
      <c r="C96" s="2" t="s">
        <v>212</v>
      </c>
      <c r="D96" s="12"/>
      <c r="E96" s="12"/>
      <c r="F96" s="12"/>
      <c r="G96" s="12"/>
      <c r="H96" s="12"/>
      <c r="I96" s="12"/>
      <c r="J96" s="12"/>
      <c r="K96" s="61">
        <v>11265</v>
      </c>
      <c r="L96" s="61">
        <v>1024551.75</v>
      </c>
      <c r="M96" s="104">
        <v>2.4</v>
      </c>
      <c r="N96" s="104">
        <v>2.447586623176064</v>
      </c>
      <c r="O96" s="1"/>
      <c r="P96" s="105">
        <f>IF(ISERROR(K96*$C19/$C$16),0,K96*$C$19/$C$16)</f>
        <v>4</v>
      </c>
      <c r="Q96" s="106">
        <f>IF(ISERROR(L96*$C$19/$C$16),0,L96*$C$19/$C$16)</f>
        <v>4</v>
      </c>
      <c r="R96" s="107">
        <f>IF(ISERROR(K96*$C$20/L155),0,K96*$C$20/L155)</f>
        <v>4</v>
      </c>
      <c r="S96" s="108">
        <f>IF(ISERROR(M96*$C$20),0,M96*$C$20/100)</f>
        <v>4</v>
      </c>
      <c r="T96" s="76"/>
      <c r="U96" s="76"/>
      <c r="V96" s="76"/>
      <c r="W96" s="76"/>
      <c r="X96" s="76"/>
    </row>
    <row r="97" spans="1:24" ht="12.75" outlineLevel="1">
      <c r="A97" s="103" t="s">
        <v>197</v>
      </c>
      <c r="B97" s="2" t="s">
        <v>811</v>
      </c>
      <c r="C97" s="2" t="s">
        <v>228</v>
      </c>
      <c r="D97" s="12"/>
      <c r="E97" s="12"/>
      <c r="F97" s="12"/>
      <c r="G97" s="12"/>
      <c r="H97" s="12"/>
      <c r="I97" s="12"/>
      <c r="J97" s="12"/>
      <c r="K97" s="61">
        <v>9686</v>
      </c>
      <c r="L97" s="61">
        <v>1204454.1</v>
      </c>
      <c r="M97" s="104">
        <v>2.9</v>
      </c>
      <c r="N97" s="104">
        <v>2.877361483584958</v>
      </c>
      <c r="O97" s="1"/>
      <c r="P97" s="105">
        <f>IF(ISERROR(K97*$C19/$C$16),0,K97*$C$19/$C$16)</f>
        <v>4</v>
      </c>
      <c r="Q97" s="106">
        <f>IF(ISERROR(L97*$C$19/$C$16),0,L97*$C$19/$C$16)</f>
        <v>4</v>
      </c>
      <c r="R97" s="107">
        <f>IF(ISERROR(K97*$C$20/L156),0,K97*$C$20/L156)</f>
        <v>4</v>
      </c>
      <c r="S97" s="108">
        <f>IF(ISERROR(M97*$C$20),0,M97*$C$20/100)</f>
        <v>4</v>
      </c>
      <c r="T97" s="76"/>
      <c r="U97" s="76"/>
      <c r="V97" s="76"/>
      <c r="W97" s="76"/>
      <c r="X97" s="76"/>
    </row>
    <row r="98" spans="1:24" ht="12.75" outlineLevel="1">
      <c r="A98" s="103" t="s">
        <v>211</v>
      </c>
      <c r="B98" s="2" t="s">
        <v>816</v>
      </c>
      <c r="C98" s="2" t="s">
        <v>172</v>
      </c>
      <c r="D98" s="12"/>
      <c r="E98" s="12"/>
      <c r="F98" s="12"/>
      <c r="G98" s="12"/>
      <c r="H98" s="12"/>
      <c r="I98" s="12"/>
      <c r="J98" s="12"/>
      <c r="K98" s="61">
        <v>41076</v>
      </c>
      <c r="L98" s="61">
        <v>614635.98</v>
      </c>
      <c r="M98" s="104">
        <v>1.5</v>
      </c>
      <c r="N98" s="104">
        <v>1.4683248579397874</v>
      </c>
      <c r="O98" s="1"/>
      <c r="P98" s="105">
        <f>IF(ISERROR(K98*$C19/$C$16),0,K98*$C$19/$C$16)</f>
        <v>4</v>
      </c>
      <c r="Q98" s="106">
        <f>IF(ISERROR(L98*$C$19/$C$16),0,L98*$C$19/$C$16)</f>
        <v>4</v>
      </c>
      <c r="R98" s="107">
        <f>IF(ISERROR(K98*$C$20/L157),0,K98*$C$20/L157)</f>
        <v>4</v>
      </c>
      <c r="S98" s="108">
        <f>IF(ISERROR(M98*$C$20),0,M98*$C$20/100)</f>
        <v>4</v>
      </c>
      <c r="T98" s="76"/>
      <c r="U98" s="76"/>
      <c r="V98" s="76"/>
      <c r="W98" s="76"/>
      <c r="X98" s="76"/>
    </row>
    <row r="99" spans="1:24" ht="12.75" outlineLevel="1">
      <c r="A99" s="103" t="s">
        <v>224</v>
      </c>
      <c r="B99" s="2" t="s">
        <v>821</v>
      </c>
      <c r="C99" s="2" t="s">
        <v>52</v>
      </c>
      <c r="D99" s="12"/>
      <c r="E99" s="12"/>
      <c r="F99" s="12"/>
      <c r="G99" s="12"/>
      <c r="H99" s="12"/>
      <c r="I99" s="12"/>
      <c r="J99" s="12"/>
      <c r="K99" s="61">
        <v>8231</v>
      </c>
      <c r="L99" s="61">
        <v>861785.7</v>
      </c>
      <c r="M99" s="104">
        <v>2.1</v>
      </c>
      <c r="N99" s="104">
        <v>2.0587492543587187</v>
      </c>
      <c r="O99" s="1"/>
      <c r="P99" s="105">
        <f>IF(ISERROR(K99*$C19/$C$16),0,K99*$C$19/$C$16)</f>
        <v>4</v>
      </c>
      <c r="Q99" s="106">
        <f>IF(ISERROR(L99*$C$19/$C$16),0,L99*$C$19/$C$16)</f>
        <v>4</v>
      </c>
      <c r="R99" s="107">
        <f>IF(ISERROR(K99*$C$20/L158),0,K99*$C$20/L158)</f>
        <v>4</v>
      </c>
      <c r="S99" s="108">
        <f>IF(ISERROR(M99*$C$20),0,M99*$C$20/100)</f>
        <v>4</v>
      </c>
      <c r="T99" s="76"/>
      <c r="U99" s="76"/>
      <c r="V99" s="76"/>
      <c r="W99" s="76"/>
      <c r="X99" s="76"/>
    </row>
    <row r="100" spans="1:24" ht="12.75" outlineLevel="1">
      <c r="A100" s="103" t="s">
        <v>237</v>
      </c>
      <c r="B100" s="2" t="s">
        <v>826</v>
      </c>
      <c r="C100" s="2" t="s">
        <v>587</v>
      </c>
      <c r="D100" s="12"/>
      <c r="E100" s="12"/>
      <c r="F100" s="12"/>
      <c r="G100" s="12"/>
      <c r="H100" s="12"/>
      <c r="I100" s="12"/>
      <c r="J100" s="12"/>
      <c r="K100" s="61">
        <v>99934</v>
      </c>
      <c r="L100" s="61">
        <v>384852.95</v>
      </c>
      <c r="M100" s="104">
        <v>0.9</v>
      </c>
      <c r="N100" s="104">
        <v>0.91938833964204</v>
      </c>
      <c r="O100" s="1"/>
      <c r="P100" s="105">
        <f>IF(ISERROR(K100*$C19/$C$16),0,K100*$C$19/$C$16)</f>
        <v>4</v>
      </c>
      <c r="Q100" s="106">
        <f>IF(ISERROR(L100*$C$19/$C$16),0,L100*$C$19/$C$16)</f>
        <v>4</v>
      </c>
      <c r="R100" s="107">
        <f>IF(ISERROR(K100*$C$20/L159),0,K100*$C$20/L159)</f>
        <v>4</v>
      </c>
      <c r="S100" s="108">
        <f>IF(ISERROR(M100*$C$20),0,M100*$C$20/100)</f>
        <v>4</v>
      </c>
      <c r="T100" s="76"/>
      <c r="U100" s="76"/>
      <c r="V100" s="76"/>
      <c r="W100" s="76"/>
      <c r="X100" s="76"/>
    </row>
    <row r="101" spans="1:24" ht="12.75" outlineLevel="1">
      <c r="A101" s="103" t="s">
        <v>250</v>
      </c>
      <c r="B101" s="2" t="s">
        <v>831</v>
      </c>
      <c r="C101" s="2" t="s">
        <v>241</v>
      </c>
      <c r="D101" s="12"/>
      <c r="E101" s="12"/>
      <c r="F101" s="12"/>
      <c r="G101" s="12"/>
      <c r="H101" s="12"/>
      <c r="I101" s="12"/>
      <c r="J101" s="12"/>
      <c r="K101" s="61">
        <v>5207</v>
      </c>
      <c r="L101" s="61">
        <v>887272.8</v>
      </c>
      <c r="M101" s="104">
        <v>2.1</v>
      </c>
      <c r="N101" s="104">
        <v>2.1196362569172043</v>
      </c>
      <c r="O101" s="1"/>
      <c r="P101" s="105">
        <f>IF(ISERROR(K101*$C19/$C$16),0,K101*$C$19/$C$16)</f>
        <v>4</v>
      </c>
      <c r="Q101" s="106">
        <f>IF(ISERROR(L101*$C$19/$C$16),0,L101*$C$19/$C$16)</f>
        <v>4</v>
      </c>
      <c r="R101" s="107">
        <f>IF(ISERROR(K101*$C$20/L160),0,K101*$C$20/L160)</f>
        <v>4</v>
      </c>
      <c r="S101" s="108">
        <f>IF(ISERROR(M101*$C$20),0,M101*$C$20/100)</f>
        <v>4</v>
      </c>
      <c r="T101" s="76"/>
      <c r="U101" s="76"/>
      <c r="V101" s="76"/>
      <c r="W101" s="76"/>
      <c r="X101" s="76"/>
    </row>
    <row r="102" spans="1:24" ht="12.75" outlineLevel="1">
      <c r="A102" s="103" t="s">
        <v>262</v>
      </c>
      <c r="B102" s="2" t="s">
        <v>836</v>
      </c>
      <c r="C102" s="2" t="s">
        <v>334</v>
      </c>
      <c r="D102" s="12"/>
      <c r="E102" s="12"/>
      <c r="F102" s="12"/>
      <c r="G102" s="12"/>
      <c r="H102" s="12"/>
      <c r="I102" s="12"/>
      <c r="J102" s="12"/>
      <c r="K102" s="61">
        <v>4431</v>
      </c>
      <c r="L102" s="61">
        <v>467470.5</v>
      </c>
      <c r="M102" s="104">
        <v>1.1</v>
      </c>
      <c r="N102" s="104">
        <v>1.1167562229330301</v>
      </c>
      <c r="O102" s="1"/>
      <c r="P102" s="105">
        <f>IF(ISERROR(K102*$C19/$C$16),0,K102*$C$19/$C$16)</f>
        <v>4</v>
      </c>
      <c r="Q102" s="106">
        <f>IF(ISERROR(L102*$C$19/$C$16),0,L102*$C$19/$C$16)</f>
        <v>4</v>
      </c>
      <c r="R102" s="107">
        <f>IF(ISERROR(K102*$C$20/L161),0,K102*$C$20/L161)</f>
        <v>4</v>
      </c>
      <c r="S102" s="108">
        <f>IF(ISERROR(M102*$C$20),0,M102*$C$20/100)</f>
        <v>4</v>
      </c>
      <c r="T102" s="76"/>
      <c r="U102" s="76"/>
      <c r="V102" s="76"/>
      <c r="W102" s="76"/>
      <c r="X102" s="76"/>
    </row>
    <row r="103" spans="1:24" ht="12.75" outlineLevel="1">
      <c r="A103" s="103" t="s">
        <v>275</v>
      </c>
      <c r="B103" s="2" t="s">
        <v>841</v>
      </c>
      <c r="C103" s="2" t="s">
        <v>600</v>
      </c>
      <c r="D103" s="12"/>
      <c r="E103" s="12"/>
      <c r="F103" s="12"/>
      <c r="G103" s="12"/>
      <c r="H103" s="12"/>
      <c r="I103" s="12"/>
      <c r="J103" s="12"/>
      <c r="K103" s="61">
        <v>193087</v>
      </c>
      <c r="L103" s="61">
        <v>512407.8</v>
      </c>
      <c r="M103" s="104">
        <v>1.2</v>
      </c>
      <c r="N103" s="104">
        <v>1.2241084717205117</v>
      </c>
      <c r="O103" s="104">
        <v>4449.01</v>
      </c>
      <c r="P103" s="105">
        <f>IF(ISERROR(K103*$C19/$C$16),0,K103*$C$19/$C$16)</f>
        <v>4</v>
      </c>
      <c r="Q103" s="106">
        <f>IF(ISERROR(L103*$C$19/$C$16),0,L103*$C$19/$C$16)</f>
        <v>4</v>
      </c>
      <c r="R103" s="107">
        <f>IF(ISERROR(K103*$C$20/L162),0,K103*$C$20/L162)</f>
        <v>4</v>
      </c>
      <c r="S103" s="108">
        <f>IF(ISERROR(M103*$C$20),0,M103*$C$20/100)</f>
        <v>4</v>
      </c>
      <c r="T103" s="76"/>
      <c r="U103" s="76"/>
      <c r="V103" s="76"/>
      <c r="W103" s="76"/>
      <c r="X103" s="76"/>
    </row>
    <row r="104" spans="1:24" ht="12.75" outlineLevel="1">
      <c r="A104" s="103" t="s">
        <v>290</v>
      </c>
      <c r="B104" s="2" t="s">
        <v>846</v>
      </c>
      <c r="C104" s="2" t="s">
        <v>533</v>
      </c>
      <c r="D104" s="12"/>
      <c r="E104" s="12"/>
      <c r="F104" s="12"/>
      <c r="G104" s="12"/>
      <c r="H104" s="12"/>
      <c r="I104" s="12"/>
      <c r="J104" s="12"/>
      <c r="K104" s="61">
        <v>215547</v>
      </c>
      <c r="L104" s="61">
        <v>1149484.69</v>
      </c>
      <c r="M104" s="104">
        <v>2.7</v>
      </c>
      <c r="N104" s="104">
        <v>2.746043185021825</v>
      </c>
      <c r="O104" s="104">
        <v>20076.1</v>
      </c>
      <c r="P104" s="105">
        <f>IF(ISERROR(K104*$C19/$C$16),0,K104*$C$19/$C$16)</f>
        <v>4</v>
      </c>
      <c r="Q104" s="106">
        <f>IF(ISERROR(L104*$C$19/$C$16),0,L104*$C$19/$C$16)</f>
        <v>4</v>
      </c>
      <c r="R104" s="107">
        <f>IF(ISERROR(K104*$C$20/L163),0,K104*$C$20/L163)</f>
        <v>4</v>
      </c>
      <c r="S104" s="108">
        <f>IF(ISERROR(M104*$C$20),0,M104*$C$20/100)</f>
        <v>4</v>
      </c>
      <c r="T104" s="76"/>
      <c r="U104" s="76"/>
      <c r="V104" s="76"/>
      <c r="W104" s="76"/>
      <c r="X104" s="76"/>
    </row>
    <row r="105" spans="1:24" ht="12.75" outlineLevel="1">
      <c r="A105" s="103" t="s">
        <v>304</v>
      </c>
      <c r="B105" s="2" t="s">
        <v>851</v>
      </c>
      <c r="C105" s="2" t="s">
        <v>679</v>
      </c>
      <c r="D105" s="12"/>
      <c r="E105" s="12"/>
      <c r="F105" s="12"/>
      <c r="G105" s="12"/>
      <c r="H105" s="12"/>
      <c r="I105" s="12"/>
      <c r="J105" s="12"/>
      <c r="K105" s="61">
        <v>163838</v>
      </c>
      <c r="L105" s="61">
        <v>406645.92</v>
      </c>
      <c r="M105" s="104">
        <v>1</v>
      </c>
      <c r="N105" s="104">
        <v>0.9714503090362432</v>
      </c>
      <c r="O105" s="1"/>
      <c r="P105" s="105">
        <f>IF(ISERROR(K105*$C19/$C$16),0,K105*$C$19/$C$16)</f>
        <v>4</v>
      </c>
      <c r="Q105" s="106">
        <f>IF(ISERROR(L105*$C$19/$C$16),0,L105*$C$19/$C$16)</f>
        <v>4</v>
      </c>
      <c r="R105" s="107">
        <f>IF(ISERROR(K105*$C$20/L164),0,K105*$C$20/L164)</f>
        <v>4</v>
      </c>
      <c r="S105" s="108">
        <f>IF(ISERROR(M105*$C$20),0,M105*$C$20/100)</f>
        <v>4</v>
      </c>
      <c r="T105" s="76"/>
      <c r="U105" s="76"/>
      <c r="V105" s="76"/>
      <c r="W105" s="76"/>
      <c r="X105" s="76"/>
    </row>
    <row r="106" spans="1:24" ht="12.75" outlineLevel="1">
      <c r="A106" s="103" t="s">
        <v>317</v>
      </c>
      <c r="B106" s="2" t="s">
        <v>856</v>
      </c>
      <c r="C106" s="2" t="s">
        <v>348</v>
      </c>
      <c r="D106" s="12"/>
      <c r="E106" s="12"/>
      <c r="F106" s="12"/>
      <c r="G106" s="12"/>
      <c r="H106" s="12"/>
      <c r="I106" s="12"/>
      <c r="J106" s="12"/>
      <c r="K106" s="61">
        <v>28811</v>
      </c>
      <c r="L106" s="61">
        <v>1364488.96</v>
      </c>
      <c r="M106" s="104">
        <v>3.3</v>
      </c>
      <c r="N106" s="104">
        <v>3.2596742194500363</v>
      </c>
      <c r="O106" s="1"/>
      <c r="P106" s="105">
        <f>IF(ISERROR(K106*$C19/$C$16),0,K106*$C$19/$C$16)</f>
        <v>4</v>
      </c>
      <c r="Q106" s="106">
        <f>IF(ISERROR(L106*$C$19/$C$16),0,L106*$C$19/$C$16)</f>
        <v>4</v>
      </c>
      <c r="R106" s="107">
        <f>IF(ISERROR(K106*$C$20/L165),0,K106*$C$20/L165)</f>
        <v>4</v>
      </c>
      <c r="S106" s="108">
        <f>IF(ISERROR(M106*$C$20),0,M106*$C$20/100)</f>
        <v>4</v>
      </c>
      <c r="T106" s="76"/>
      <c r="U106" s="76"/>
      <c r="V106" s="76"/>
      <c r="W106" s="76"/>
      <c r="X106" s="76"/>
    </row>
    <row r="107" spans="1:24" ht="12.75" outlineLevel="1">
      <c r="A107" s="103" t="s">
        <v>330</v>
      </c>
      <c r="B107" s="2" t="s">
        <v>861</v>
      </c>
      <c r="C107" s="2" t="s">
        <v>321</v>
      </c>
      <c r="D107" s="12"/>
      <c r="E107" s="12"/>
      <c r="F107" s="12"/>
      <c r="G107" s="12"/>
      <c r="H107" s="12"/>
      <c r="I107" s="12"/>
      <c r="J107" s="12"/>
      <c r="K107" s="61">
        <v>49553</v>
      </c>
      <c r="L107" s="61">
        <v>525261.8</v>
      </c>
      <c r="M107" s="104">
        <v>1.3</v>
      </c>
      <c r="N107" s="104">
        <v>1.2548158307722193</v>
      </c>
      <c r="O107" s="1"/>
      <c r="P107" s="105">
        <f>IF(ISERROR(K107*$C19/$C$16),0,K107*$C$19/$C$16)</f>
        <v>4</v>
      </c>
      <c r="Q107" s="106">
        <f>IF(ISERROR(L107*$C$19/$C$16),0,L107*$C$19/$C$16)</f>
        <v>4</v>
      </c>
      <c r="R107" s="107">
        <f>IF(ISERROR(K107*$C$20/L166),0,K107*$C$20/L166)</f>
        <v>4</v>
      </c>
      <c r="S107" s="108">
        <f>IF(ISERROR(M107*$C$20),0,M107*$C$20/100)</f>
        <v>4</v>
      </c>
      <c r="T107" s="76"/>
      <c r="U107" s="76"/>
      <c r="V107" s="76"/>
      <c r="W107" s="76"/>
      <c r="X107" s="76"/>
    </row>
    <row r="108" spans="1:24" ht="12.75" outlineLevel="1">
      <c r="A108" s="103" t="s">
        <v>344</v>
      </c>
      <c r="B108" s="2" t="s">
        <v>866</v>
      </c>
      <c r="C108" s="2" t="s">
        <v>455</v>
      </c>
      <c r="D108" s="12"/>
      <c r="E108" s="12"/>
      <c r="F108" s="12"/>
      <c r="G108" s="12"/>
      <c r="H108" s="12"/>
      <c r="I108" s="12"/>
      <c r="J108" s="12"/>
      <c r="K108" s="61">
        <v>28671</v>
      </c>
      <c r="L108" s="61">
        <v>765814.89</v>
      </c>
      <c r="M108" s="104">
        <v>1.8</v>
      </c>
      <c r="N108" s="104">
        <v>1.829481312772194</v>
      </c>
      <c r="O108" s="104">
        <v>7828.38</v>
      </c>
      <c r="P108" s="105">
        <f>IF(ISERROR(K108*$C19/$C$16),0,K108*$C$19/$C$16)</f>
        <v>4</v>
      </c>
      <c r="Q108" s="106">
        <f>IF(ISERROR(L108*$C$19/$C$16),0,L108*$C$19/$C$16)</f>
        <v>4</v>
      </c>
      <c r="R108" s="107">
        <f>IF(ISERROR(K108*$C$20/L167),0,K108*$C$20/L167)</f>
        <v>4</v>
      </c>
      <c r="S108" s="108">
        <f>IF(ISERROR(M108*$C$20),0,M108*$C$20/100)</f>
        <v>4</v>
      </c>
      <c r="T108" s="76"/>
      <c r="U108" s="76"/>
      <c r="V108" s="76"/>
      <c r="W108" s="76"/>
      <c r="X108" s="76"/>
    </row>
    <row r="109" spans="1:24" ht="12.75" outlineLevel="1">
      <c r="A109" s="103" t="s">
        <v>358</v>
      </c>
      <c r="B109" s="2" t="s">
        <v>871</v>
      </c>
      <c r="C109" s="2" t="s">
        <v>122</v>
      </c>
      <c r="D109" s="12"/>
      <c r="E109" s="12"/>
      <c r="F109" s="12"/>
      <c r="G109" s="12"/>
      <c r="H109" s="12"/>
      <c r="I109" s="12"/>
      <c r="J109" s="12"/>
      <c r="K109" s="61">
        <v>8006</v>
      </c>
      <c r="L109" s="61">
        <v>1891804.47</v>
      </c>
      <c r="M109" s="104">
        <v>4.5</v>
      </c>
      <c r="N109" s="104">
        <v>4.519396228093586</v>
      </c>
      <c r="O109" s="104">
        <v>39928.87</v>
      </c>
      <c r="P109" s="105">
        <f>IF(ISERROR(K109*$C19/$C$16),0,K109*$C$19/$C$16)</f>
        <v>4</v>
      </c>
      <c r="Q109" s="106">
        <f>IF(ISERROR(L109*$C$19/$C$16),0,L109*$C$19/$C$16)</f>
        <v>4</v>
      </c>
      <c r="R109" s="107">
        <f>IF(ISERROR(K109*$C$20/L168),0,K109*$C$20/L168)</f>
        <v>4</v>
      </c>
      <c r="S109" s="108">
        <f>IF(ISERROR(M109*$C$20),0,M109*$C$20/100)</f>
        <v>4</v>
      </c>
      <c r="T109" s="76"/>
      <c r="U109" s="76"/>
      <c r="V109" s="76"/>
      <c r="W109" s="76"/>
      <c r="X109" s="76"/>
    </row>
    <row r="110" spans="1:24" ht="12.75" outlineLevel="1">
      <c r="A110" s="103" t="s">
        <v>372</v>
      </c>
      <c r="B110" s="2" t="s">
        <v>876</v>
      </c>
      <c r="C110" s="2" t="s">
        <v>159</v>
      </c>
      <c r="D110" s="12"/>
      <c r="E110" s="12"/>
      <c r="F110" s="12"/>
      <c r="G110" s="12"/>
      <c r="H110" s="12"/>
      <c r="I110" s="12"/>
      <c r="J110" s="12"/>
      <c r="K110" s="61">
        <v>35463</v>
      </c>
      <c r="L110" s="61">
        <v>2553984.42</v>
      </c>
      <c r="M110" s="104">
        <v>6.1</v>
      </c>
      <c r="N110" s="104">
        <v>6.101300497697728</v>
      </c>
      <c r="O110" s="1"/>
      <c r="P110" s="105">
        <f>IF(ISERROR(K110*$C19/$C$16),0,K110*$C$19/$C$16)</f>
        <v>4</v>
      </c>
      <c r="Q110" s="106">
        <f>IF(ISERROR(L110*$C$19/$C$16),0,L110*$C$19/$C$16)</f>
        <v>4</v>
      </c>
      <c r="R110" s="107">
        <f>IF(ISERROR(K110*$C$20/L169),0,K110*$C$20/L169)</f>
        <v>4</v>
      </c>
      <c r="S110" s="108">
        <f>IF(ISERROR(M110*$C$20),0,M110*$C$20/100)</f>
        <v>4</v>
      </c>
      <c r="T110" s="76"/>
      <c r="U110" s="76"/>
      <c r="V110" s="76"/>
      <c r="W110" s="76"/>
      <c r="X110" s="76"/>
    </row>
    <row r="111" spans="1:24" ht="12.75" outlineLevel="1">
      <c r="A111" s="103" t="s">
        <v>385</v>
      </c>
      <c r="B111" s="2" t="s">
        <v>881</v>
      </c>
      <c r="C111" s="2" t="s">
        <v>509</v>
      </c>
      <c r="D111" s="12"/>
      <c r="E111" s="12"/>
      <c r="F111" s="12"/>
      <c r="G111" s="12"/>
      <c r="H111" s="12"/>
      <c r="I111" s="12"/>
      <c r="J111" s="12"/>
      <c r="K111" s="61">
        <v>29389</v>
      </c>
      <c r="L111" s="61">
        <v>595937.98</v>
      </c>
      <c r="M111" s="104">
        <v>1.4</v>
      </c>
      <c r="N111" s="104">
        <v>1.4236565679484368</v>
      </c>
      <c r="O111" s="1"/>
      <c r="P111" s="105">
        <f>IF(ISERROR(K111*$C19/$C$16),0,K111*$C$19/$C$16)</f>
        <v>4</v>
      </c>
      <c r="Q111" s="106">
        <f>IF(ISERROR(L111*$C$19/$C$16),0,L111*$C$19/$C$16)</f>
        <v>4</v>
      </c>
      <c r="R111" s="107">
        <f>IF(ISERROR(K111*$C$20/L170),0,K111*$C$20/L170)</f>
        <v>4</v>
      </c>
      <c r="S111" s="108">
        <f>IF(ISERROR(M111*$C$20),0,M111*$C$20/100)</f>
        <v>4</v>
      </c>
      <c r="T111" s="76"/>
      <c r="U111" s="76"/>
      <c r="V111" s="76"/>
      <c r="W111" s="76"/>
      <c r="X111" s="76"/>
    </row>
    <row r="112" spans="1:24" ht="12.75" outlineLevel="1">
      <c r="A112" s="103" t="s">
        <v>398</v>
      </c>
      <c r="B112" s="2" t="s">
        <v>886</v>
      </c>
      <c r="C112" s="2" t="s">
        <v>522</v>
      </c>
      <c r="D112" s="12"/>
      <c r="E112" s="12"/>
      <c r="F112" s="12"/>
      <c r="G112" s="12"/>
      <c r="H112" s="12"/>
      <c r="I112" s="12"/>
      <c r="J112" s="12"/>
      <c r="K112" s="61">
        <v>13680</v>
      </c>
      <c r="L112" s="61">
        <v>544158.95</v>
      </c>
      <c r="M112" s="104">
        <v>1.3</v>
      </c>
      <c r="N112" s="104">
        <v>1.299959876991604</v>
      </c>
      <c r="O112" s="104">
        <v>15848.63</v>
      </c>
      <c r="P112" s="105">
        <f>IF(ISERROR(K112*$C19/$C$16),0,K112*$C$19/$C$16)</f>
        <v>4</v>
      </c>
      <c r="Q112" s="106">
        <f>IF(ISERROR(L112*$C$19/$C$16),0,L112*$C$19/$C$16)</f>
        <v>4</v>
      </c>
      <c r="R112" s="107">
        <f>IF(ISERROR(K112*$C$20/L171),0,K112*$C$20/L171)</f>
        <v>4</v>
      </c>
      <c r="S112" s="108">
        <f>IF(ISERROR(M112*$C$20),0,M112*$C$20/100)</f>
        <v>4</v>
      </c>
      <c r="T112" s="76"/>
      <c r="U112" s="76"/>
      <c r="V112" s="76"/>
      <c r="W112" s="76"/>
      <c r="X112" s="76"/>
    </row>
    <row r="113" spans="1:24" ht="12.75" outlineLevel="1">
      <c r="A113" s="103" t="s">
        <v>411</v>
      </c>
      <c r="B113" s="2" t="s">
        <v>891</v>
      </c>
      <c r="C113" s="2" t="s">
        <v>640</v>
      </c>
      <c r="D113" s="12"/>
      <c r="E113" s="12"/>
      <c r="F113" s="12"/>
      <c r="G113" s="12"/>
      <c r="H113" s="12"/>
      <c r="I113" s="12"/>
      <c r="J113" s="12"/>
      <c r="K113" s="61">
        <v>14929</v>
      </c>
      <c r="L113" s="61">
        <v>694692.01</v>
      </c>
      <c r="M113" s="104">
        <v>1.7</v>
      </c>
      <c r="N113" s="104">
        <v>1.659573438728978</v>
      </c>
      <c r="O113" s="1"/>
      <c r="P113" s="105">
        <f>IF(ISERROR(K113*$C19/$C$16),0,K113*$C$19/$C$16)</f>
        <v>4</v>
      </c>
      <c r="Q113" s="106">
        <f>IF(ISERROR(L113*$C$19/$C$16),0,L113*$C$19/$C$16)</f>
        <v>4</v>
      </c>
      <c r="R113" s="107">
        <f>IF(ISERROR(K113*$C$20/L172),0,K113*$C$20/L172)</f>
        <v>4</v>
      </c>
      <c r="S113" s="108">
        <f>IF(ISERROR(M113*$C$20),0,M113*$C$20/100)</f>
        <v>4</v>
      </c>
      <c r="T113" s="76"/>
      <c r="U113" s="76"/>
      <c r="V113" s="76"/>
      <c r="W113" s="76"/>
      <c r="X113" s="76"/>
    </row>
    <row r="114" spans="1:24" ht="12.75" outlineLevel="1">
      <c r="A114" s="103" t="s">
        <v>424</v>
      </c>
      <c r="B114" s="2" t="s">
        <v>896</v>
      </c>
      <c r="C114" s="2" t="s">
        <v>706</v>
      </c>
      <c r="D114" s="12"/>
      <c r="E114" s="12"/>
      <c r="F114" s="12"/>
      <c r="G114" s="12"/>
      <c r="H114" s="12"/>
      <c r="I114" s="12"/>
      <c r="J114" s="12"/>
      <c r="K114" s="61">
        <v>17925</v>
      </c>
      <c r="L114" s="61">
        <v>831451.13</v>
      </c>
      <c r="M114" s="104">
        <v>2</v>
      </c>
      <c r="N114" s="104">
        <v>1.986281965369365</v>
      </c>
      <c r="O114" s="1"/>
      <c r="P114" s="105">
        <f>IF(ISERROR(K114*$C19/$C$16),0,K114*$C$19/$C$16)</f>
        <v>4</v>
      </c>
      <c r="Q114" s="106">
        <f>IF(ISERROR(L114*$C$19/$C$16),0,L114*$C$19/$C$16)</f>
        <v>4</v>
      </c>
      <c r="R114" s="107">
        <f>IF(ISERROR(K114*$C$20/L173),0,K114*$C$20/L173)</f>
        <v>4</v>
      </c>
      <c r="S114" s="108">
        <f>IF(ISERROR(M114*$C$20),0,M114*$C$20/100)</f>
        <v>4</v>
      </c>
      <c r="T114" s="76"/>
      <c r="U114" s="76"/>
      <c r="V114" s="76"/>
      <c r="W114" s="76"/>
      <c r="X114" s="76"/>
    </row>
    <row r="115" spans="1:24" ht="12.75" outlineLevel="1">
      <c r="A115" s="103" t="s">
        <v>438</v>
      </c>
      <c r="B115" s="2" t="s">
        <v>901</v>
      </c>
      <c r="C115" s="2" t="s">
        <v>402</v>
      </c>
      <c r="D115" s="12"/>
      <c r="E115" s="12"/>
      <c r="F115" s="12"/>
      <c r="G115" s="12"/>
      <c r="H115" s="12"/>
      <c r="I115" s="12"/>
      <c r="J115" s="12"/>
      <c r="K115" s="61">
        <v>3093</v>
      </c>
      <c r="L115" s="61">
        <v>623239.5</v>
      </c>
      <c r="M115" s="104">
        <v>1.5</v>
      </c>
      <c r="N115" s="104">
        <v>1.4888781003350378</v>
      </c>
      <c r="O115" s="1"/>
      <c r="P115" s="105">
        <f>IF(ISERROR(K115*$C19/$C$16),0,K115*$C$19/$C$16)</f>
        <v>4</v>
      </c>
      <c r="Q115" s="106">
        <f>IF(ISERROR(L115*$C$19/$C$16),0,L115*$C$19/$C$16)</f>
        <v>4</v>
      </c>
      <c r="R115" s="107">
        <f>IF(ISERROR(K115*$C$20/L174),0,K115*$C$20/L174)</f>
        <v>4</v>
      </c>
      <c r="S115" s="108">
        <f>IF(ISERROR(M115*$C$20),0,M115*$C$20/100)</f>
        <v>4</v>
      </c>
      <c r="T115" s="76"/>
      <c r="U115" s="76"/>
      <c r="V115" s="76"/>
      <c r="W115" s="76"/>
      <c r="X115" s="76"/>
    </row>
    <row r="116" spans="1:24" ht="12.75" outlineLevel="1">
      <c r="A116" s="103" t="s">
        <v>451</v>
      </c>
      <c r="B116" s="2" t="s">
        <v>906</v>
      </c>
      <c r="C116" s="2" t="s">
        <v>362</v>
      </c>
      <c r="D116" s="12"/>
      <c r="E116" s="12"/>
      <c r="F116" s="12"/>
      <c r="G116" s="12"/>
      <c r="H116" s="12"/>
      <c r="I116" s="12"/>
      <c r="J116" s="12"/>
      <c r="K116" s="61">
        <v>2782</v>
      </c>
      <c r="L116" s="61">
        <v>493665.9</v>
      </c>
      <c r="M116" s="104">
        <v>1.2</v>
      </c>
      <c r="N116" s="104">
        <v>1.1793353075217259</v>
      </c>
      <c r="O116" s="1"/>
      <c r="P116" s="105">
        <f>IF(ISERROR(K116*$C19/$C$16),0,K116*$C$19/$C$16)</f>
        <v>4</v>
      </c>
      <c r="Q116" s="106">
        <f>IF(ISERROR(L116*$C$19/$C$16),0,L116*$C$19/$C$16)</f>
        <v>4</v>
      </c>
      <c r="R116" s="107">
        <f>IF(ISERROR(K116*$C$20/L175),0,K116*$C$20/L175)</f>
        <v>4</v>
      </c>
      <c r="S116" s="108">
        <f>IF(ISERROR(M116*$C$20),0,M116*$C$20/100)</f>
        <v>4</v>
      </c>
      <c r="T116" s="76"/>
      <c r="U116" s="76"/>
      <c r="V116" s="76"/>
      <c r="W116" s="76"/>
      <c r="X116" s="76"/>
    </row>
    <row r="117" spans="1:24" ht="12.75" outlineLevel="1">
      <c r="A117" s="103" t="s">
        <v>466</v>
      </c>
      <c r="B117" s="2" t="s">
        <v>911</v>
      </c>
      <c r="C117" s="2" t="s">
        <v>389</v>
      </c>
      <c r="D117" s="12"/>
      <c r="E117" s="12"/>
      <c r="F117" s="12"/>
      <c r="G117" s="12"/>
      <c r="H117" s="12"/>
      <c r="I117" s="12"/>
      <c r="J117" s="12"/>
      <c r="K117" s="61">
        <v>23709</v>
      </c>
      <c r="L117" s="61">
        <v>565815.29</v>
      </c>
      <c r="M117" s="104">
        <v>1.4</v>
      </c>
      <c r="N117" s="104">
        <v>1.351695446318339</v>
      </c>
      <c r="O117" s="1"/>
      <c r="P117" s="105">
        <f>IF(ISERROR(K117*$C19/$C$16),0,K117*$C$19/$C$16)</f>
        <v>4</v>
      </c>
      <c r="Q117" s="106">
        <f>IF(ISERROR(L117*$C$19/$C$16),0,L117*$C$19/$C$16)</f>
        <v>4</v>
      </c>
      <c r="R117" s="107">
        <f>IF(ISERROR(K117*$C$20/L176),0,K117*$C$20/L176)</f>
        <v>4</v>
      </c>
      <c r="S117" s="108">
        <f>IF(ISERROR(M117*$C$20),0,M117*$C$20/100)</f>
        <v>4</v>
      </c>
      <c r="T117" s="76"/>
      <c r="U117" s="76"/>
      <c r="V117" s="76"/>
      <c r="W117" s="76"/>
      <c r="X117" s="76"/>
    </row>
    <row r="118" spans="1:24" ht="12.75" outlineLevel="1">
      <c r="A118" s="103" t="s">
        <v>479</v>
      </c>
      <c r="B118" s="2" t="s">
        <v>916</v>
      </c>
      <c r="C118" s="2" t="s">
        <v>308</v>
      </c>
      <c r="D118" s="12"/>
      <c r="E118" s="12"/>
      <c r="F118" s="12"/>
      <c r="G118" s="12"/>
      <c r="H118" s="12"/>
      <c r="I118" s="12"/>
      <c r="J118" s="12"/>
      <c r="K118" s="61">
        <v>166163</v>
      </c>
      <c r="L118" s="61">
        <v>938820.95</v>
      </c>
      <c r="M118" s="104">
        <v>2.2</v>
      </c>
      <c r="N118" s="104">
        <v>2.2427813907666883</v>
      </c>
      <c r="O118" s="1"/>
      <c r="P118" s="105">
        <f>IF(ISERROR(K118*$C19/$C$16),0,K118*$C$19/$C$16)</f>
        <v>4</v>
      </c>
      <c r="Q118" s="106">
        <f>IF(ISERROR(L118*$C$19/$C$16),0,L118*$C$19/$C$16)</f>
        <v>4</v>
      </c>
      <c r="R118" s="107">
        <f>IF(ISERROR(K118*$C$20/L177),0,K118*$C$20/L177)</f>
        <v>4</v>
      </c>
      <c r="S118" s="108">
        <f>IF(ISERROR(M118*$C$20),0,M118*$C$20/100)</f>
        <v>4</v>
      </c>
      <c r="T118" s="76"/>
      <c r="U118" s="76"/>
      <c r="V118" s="76"/>
      <c r="W118" s="76"/>
      <c r="X118" s="76"/>
    </row>
    <row r="119" spans="1:24" ht="12.75" outlineLevel="1">
      <c r="A119" s="103" t="s">
        <v>492</v>
      </c>
      <c r="B119" s="2" t="s">
        <v>921</v>
      </c>
      <c r="C119" s="2" t="s">
        <v>415</v>
      </c>
      <c r="D119" s="12"/>
      <c r="E119" s="12"/>
      <c r="F119" s="12"/>
      <c r="G119" s="12"/>
      <c r="H119" s="12"/>
      <c r="I119" s="12"/>
      <c r="J119" s="12"/>
      <c r="K119" s="61">
        <v>6743</v>
      </c>
      <c r="L119" s="61">
        <v>453129.6</v>
      </c>
      <c r="M119" s="104">
        <v>1.1</v>
      </c>
      <c r="N119" s="104">
        <v>1.0824967577529594</v>
      </c>
      <c r="O119" s="1"/>
      <c r="P119" s="105">
        <f>IF(ISERROR(K119*$C19/$C$16),0,K119*$C$19/$C$16)</f>
        <v>4</v>
      </c>
      <c r="Q119" s="106">
        <f>IF(ISERROR(L119*$C$19/$C$16),0,L119*$C$19/$C$16)</f>
        <v>4</v>
      </c>
      <c r="R119" s="107">
        <f>IF(ISERROR(K119*$C$20/L178),0,K119*$C$20/L178)</f>
        <v>4</v>
      </c>
      <c r="S119" s="108">
        <f>IF(ISERROR(M119*$C$20),0,M119*$C$20/100)</f>
        <v>4</v>
      </c>
      <c r="T119" s="76"/>
      <c r="U119" s="76"/>
      <c r="V119" s="76"/>
      <c r="W119" s="76"/>
      <c r="X119" s="76"/>
    </row>
    <row r="120" spans="1:24" ht="12.75" outlineLevel="1">
      <c r="A120" s="103" t="s">
        <v>505</v>
      </c>
      <c r="B120" s="2" t="s">
        <v>926</v>
      </c>
      <c r="C120" s="2" t="s">
        <v>279</v>
      </c>
      <c r="D120" s="12"/>
      <c r="E120" s="12"/>
      <c r="F120" s="12"/>
      <c r="G120" s="12"/>
      <c r="H120" s="12"/>
      <c r="I120" s="12"/>
      <c r="J120" s="12"/>
      <c r="K120" s="61">
        <v>21078</v>
      </c>
      <c r="L120" s="61">
        <v>667968.28</v>
      </c>
      <c r="M120" s="104">
        <v>1.6</v>
      </c>
      <c r="N120" s="104">
        <v>1.5957322085818733</v>
      </c>
      <c r="O120" s="1"/>
      <c r="P120" s="105">
        <f>IF(ISERROR(K120*$C19/$C$16),0,K120*$C$19/$C$16)</f>
        <v>4</v>
      </c>
      <c r="Q120" s="106">
        <f>IF(ISERROR(L120*$C$19/$C$16),0,L120*$C$19/$C$16)</f>
        <v>4</v>
      </c>
      <c r="R120" s="107">
        <f>IF(ISERROR(K120*$C$20/L179),0,K120*$C$20/L179)</f>
        <v>4</v>
      </c>
      <c r="S120" s="108">
        <f>IF(ISERROR(M120*$C$20),0,M120*$C$20/100)</f>
        <v>4</v>
      </c>
      <c r="T120" s="76"/>
      <c r="U120" s="76"/>
      <c r="V120" s="76"/>
      <c r="W120" s="76"/>
      <c r="X120" s="76"/>
    </row>
    <row r="121" spans="1:24" ht="12.75" outlineLevel="1">
      <c r="A121" s="103" t="s">
        <v>518</v>
      </c>
      <c r="B121" s="2" t="s">
        <v>931</v>
      </c>
      <c r="C121" s="2" t="s">
        <v>428</v>
      </c>
      <c r="D121" s="12"/>
      <c r="E121" s="12"/>
      <c r="F121" s="12"/>
      <c r="G121" s="12"/>
      <c r="H121" s="12"/>
      <c r="I121" s="12"/>
      <c r="J121" s="12"/>
      <c r="K121" s="61">
        <v>6356</v>
      </c>
      <c r="L121" s="61">
        <v>455725.2</v>
      </c>
      <c r="M121" s="104">
        <v>1.1</v>
      </c>
      <c r="N121" s="104">
        <v>1.0886974751292322</v>
      </c>
      <c r="O121" s="1"/>
      <c r="P121" s="105">
        <f>IF(ISERROR(K121*$C19/$C$16),0,K121*$C$19/$C$16)</f>
        <v>4</v>
      </c>
      <c r="Q121" s="106">
        <f>IF(ISERROR(L121*$C$19/$C$16),0,L121*$C$19/$C$16)</f>
        <v>4</v>
      </c>
      <c r="R121" s="107">
        <f>IF(ISERROR(K121*$C$20/L180),0,K121*$C$20/L180)</f>
        <v>4</v>
      </c>
      <c r="S121" s="108">
        <f>IF(ISERROR(M121*$C$20),0,M121*$C$20/100)</f>
        <v>4</v>
      </c>
      <c r="T121" s="76"/>
      <c r="U121" s="76"/>
      <c r="V121" s="76"/>
      <c r="W121" s="76"/>
      <c r="X121" s="76"/>
    </row>
    <row r="122" spans="1:24" ht="12.75" outlineLevel="1">
      <c r="A122" s="103" t="s">
        <v>532</v>
      </c>
      <c r="B122" s="2" t="s">
        <v>936</v>
      </c>
      <c r="C122" s="2" t="s">
        <v>442</v>
      </c>
      <c r="D122" s="12"/>
      <c r="E122" s="12"/>
      <c r="F122" s="12"/>
      <c r="G122" s="12"/>
      <c r="H122" s="12"/>
      <c r="I122" s="12"/>
      <c r="J122" s="12"/>
      <c r="K122" s="61">
        <v>12743</v>
      </c>
      <c r="L122" s="61">
        <v>768148.04</v>
      </c>
      <c r="M122" s="104">
        <v>1.8</v>
      </c>
      <c r="N122" s="104">
        <v>1.8350550543912614</v>
      </c>
      <c r="O122" s="1"/>
      <c r="P122" s="105">
        <f>IF(ISERROR(K122*$C19/$C$16),0,K122*$C$19/$C$16)</f>
        <v>4</v>
      </c>
      <c r="Q122" s="106">
        <f>IF(ISERROR(L122*$C$19/$C$16),0,L122*$C$19/$C$16)</f>
        <v>4</v>
      </c>
      <c r="R122" s="107">
        <f>IF(ISERROR(K122*$C$20/L181),0,K122*$C$20/L181)</f>
        <v>4</v>
      </c>
      <c r="S122" s="108">
        <f>IF(ISERROR(M122*$C$20),0,M122*$C$20/100)</f>
        <v>4</v>
      </c>
      <c r="T122" s="76"/>
      <c r="U122" s="76"/>
      <c r="V122" s="76"/>
      <c r="W122" s="76"/>
      <c r="X122" s="76"/>
    </row>
    <row r="123" spans="1:24" ht="12.75" outlineLevel="1">
      <c r="A123" s="103" t="s">
        <v>544</v>
      </c>
      <c r="B123" s="2" t="s">
        <v>941</v>
      </c>
      <c r="C123" s="2" t="s">
        <v>548</v>
      </c>
      <c r="D123" s="12"/>
      <c r="E123" s="12"/>
      <c r="F123" s="12"/>
      <c r="G123" s="12"/>
      <c r="H123" s="12"/>
      <c r="I123" s="12"/>
      <c r="J123" s="12"/>
      <c r="K123" s="61">
        <v>740096</v>
      </c>
      <c r="L123" s="61">
        <v>591087.96</v>
      </c>
      <c r="M123" s="104">
        <v>1.4</v>
      </c>
      <c r="N123" s="104">
        <v>1.4120701897355876</v>
      </c>
      <c r="O123" s="1"/>
      <c r="P123" s="105">
        <f>IF(ISERROR(K123*$C19/$C$16),0,K123*$C$19/$C$16)</f>
        <v>4</v>
      </c>
      <c r="Q123" s="106">
        <f>IF(ISERROR(L123*$C$19/$C$16),0,L123*$C$19/$C$16)</f>
        <v>4</v>
      </c>
      <c r="R123" s="107">
        <f>IF(ISERROR(K123*$C$20/L182),0,K123*$C$20/L182)</f>
        <v>4</v>
      </c>
      <c r="S123" s="108">
        <f>IF(ISERROR(M123*$C$20),0,M123*$C$20/100)</f>
        <v>4</v>
      </c>
      <c r="T123" s="76"/>
      <c r="U123" s="76"/>
      <c r="V123" s="76"/>
      <c r="W123" s="76"/>
      <c r="X123" s="76"/>
    </row>
    <row r="124" spans="1:24" ht="12.75" outlineLevel="1">
      <c r="A124" s="103" t="s">
        <v>557</v>
      </c>
      <c r="B124" s="2" t="s">
        <v>946</v>
      </c>
      <c r="C124" s="2" t="s">
        <v>294</v>
      </c>
      <c r="D124" s="12"/>
      <c r="E124" s="12"/>
      <c r="F124" s="12"/>
      <c r="G124" s="12"/>
      <c r="H124" s="12"/>
      <c r="I124" s="12"/>
      <c r="J124" s="12"/>
      <c r="K124" s="61">
        <v>74826</v>
      </c>
      <c r="L124" s="61">
        <v>529842.91</v>
      </c>
      <c r="M124" s="104">
        <v>1.3</v>
      </c>
      <c r="N124" s="104">
        <v>1.2657598007135111</v>
      </c>
      <c r="O124" s="1"/>
      <c r="P124" s="105">
        <f>IF(ISERROR(K124*$C19/$C$16),0,K124*$C$19/$C$16)</f>
        <v>4</v>
      </c>
      <c r="Q124" s="106">
        <f>IF(ISERROR(L124*$C$19/$C$16),0,L124*$C$19/$C$16)</f>
        <v>4</v>
      </c>
      <c r="R124" s="107">
        <f>IF(ISERROR(K124*$C$20/L183),0,K124*$C$20/L183)</f>
        <v>4</v>
      </c>
      <c r="S124" s="108">
        <f>IF(ISERROR(M124*$C$20),0,M124*$C$20/100)</f>
        <v>4</v>
      </c>
      <c r="T124" s="76"/>
      <c r="U124" s="76"/>
      <c r="V124" s="76"/>
      <c r="W124" s="76"/>
      <c r="X124" s="76"/>
    </row>
    <row r="125" spans="1:24" ht="12.75" outlineLevel="1">
      <c r="A125" s="103" t="s">
        <v>570</v>
      </c>
      <c r="B125" s="2" t="s">
        <v>951</v>
      </c>
      <c r="C125" s="2" t="s">
        <v>666</v>
      </c>
      <c r="D125" s="12"/>
      <c r="E125" s="12"/>
      <c r="F125" s="12"/>
      <c r="G125" s="12"/>
      <c r="H125" s="12"/>
      <c r="I125" s="12"/>
      <c r="J125" s="12"/>
      <c r="K125" s="61">
        <v>303227</v>
      </c>
      <c r="L125" s="61">
        <v>738334.35</v>
      </c>
      <c r="M125" s="104">
        <v>1.8</v>
      </c>
      <c r="N125" s="104">
        <v>1.7638321134011963</v>
      </c>
      <c r="O125" s="1"/>
      <c r="P125" s="105">
        <f>IF(ISERROR(K125*$C19/$C$16),0,K125*$C$19/$C$16)</f>
        <v>4</v>
      </c>
      <c r="Q125" s="106">
        <f>IF(ISERROR(L125*$C$19/$C$16),0,L125*$C$19/$C$16)</f>
        <v>4</v>
      </c>
      <c r="R125" s="107">
        <f>IF(ISERROR(K125*$C$20/L184),0,K125*$C$20/L184)</f>
        <v>4</v>
      </c>
      <c r="S125" s="108">
        <f>IF(ISERROR(M125*$C$20),0,M125*$C$20/100)</f>
        <v>4</v>
      </c>
      <c r="T125" s="76"/>
      <c r="U125" s="76"/>
      <c r="V125" s="76"/>
      <c r="W125" s="76"/>
      <c r="X125" s="76"/>
    </row>
    <row r="126" spans="1:24" ht="12.75" outlineLevel="1">
      <c r="A126" s="103" t="s">
        <v>583</v>
      </c>
      <c r="B126" s="2" t="s">
        <v>956</v>
      </c>
      <c r="C126" s="2" t="s">
        <v>733</v>
      </c>
      <c r="D126" s="12"/>
      <c r="E126" s="12"/>
      <c r="F126" s="12"/>
      <c r="G126" s="12"/>
      <c r="H126" s="12"/>
      <c r="I126" s="12"/>
      <c r="J126" s="12"/>
      <c r="K126" s="61">
        <v>44192</v>
      </c>
      <c r="L126" s="61">
        <v>635701.92</v>
      </c>
      <c r="M126" s="104">
        <v>1.5</v>
      </c>
      <c r="N126" s="104">
        <v>1.5186500005678973</v>
      </c>
      <c r="O126" s="1"/>
      <c r="P126" s="105">
        <f>IF(ISERROR(K126*$C19/$C$16),0,K126*$C$19/$C$16)</f>
        <v>4</v>
      </c>
      <c r="Q126" s="106">
        <f>IF(ISERROR(L126*$C$19/$C$16),0,L126*$C$19/$C$16)</f>
        <v>4</v>
      </c>
      <c r="R126" s="107">
        <f>IF(ISERROR(K126*$C$20/L185),0,K126*$C$20/L185)</f>
        <v>4</v>
      </c>
      <c r="S126" s="108">
        <f>IF(ISERROR(M126*$C$20),0,M126*$C$20/100)</f>
        <v>4</v>
      </c>
      <c r="T126" s="76"/>
      <c r="U126" s="76"/>
      <c r="V126" s="76"/>
      <c r="W126" s="76"/>
      <c r="X126" s="76"/>
    </row>
    <row r="127" spans="1:24" ht="12.75" outlineLevel="1">
      <c r="A127" s="103" t="s">
        <v>596</v>
      </c>
      <c r="B127" s="2" t="s">
        <v>961</v>
      </c>
      <c r="C127" s="2" t="s">
        <v>496</v>
      </c>
      <c r="D127" s="12"/>
      <c r="E127" s="12"/>
      <c r="F127" s="12"/>
      <c r="G127" s="12"/>
      <c r="H127" s="12"/>
      <c r="I127" s="12"/>
      <c r="J127" s="12"/>
      <c r="K127" s="61">
        <v>228738</v>
      </c>
      <c r="L127" s="61">
        <v>1736480.26</v>
      </c>
      <c r="M127" s="104">
        <v>4.1</v>
      </c>
      <c r="N127" s="104">
        <v>4.148336924694427</v>
      </c>
      <c r="O127" s="104">
        <v>44739.89</v>
      </c>
      <c r="P127" s="105">
        <f>IF(ISERROR(K127*$C19/$C$16),0,K127*$C$19/$C$16)</f>
        <v>4</v>
      </c>
      <c r="Q127" s="106">
        <f>IF(ISERROR(L127*$C$19/$C$16),0,L127*$C$19/$C$16)</f>
        <v>4</v>
      </c>
      <c r="R127" s="107">
        <f>IF(ISERROR(K127*$C$20/L186),0,K127*$C$20/L186)</f>
        <v>4</v>
      </c>
      <c r="S127" s="108">
        <f>IF(ISERROR(M127*$C$20),0,M127*$C$20/100)</f>
        <v>4</v>
      </c>
      <c r="T127" s="76"/>
      <c r="U127" s="76"/>
      <c r="V127" s="76"/>
      <c r="W127" s="76"/>
      <c r="X127" s="76"/>
    </row>
    <row r="128" spans="1:24" ht="12.75" outlineLevel="1">
      <c r="A128" s="103" t="s">
        <v>609</v>
      </c>
      <c r="B128" s="2" t="s">
        <v>966</v>
      </c>
      <c r="C128" s="2" t="s">
        <v>574</v>
      </c>
      <c r="D128" s="12"/>
      <c r="E128" s="12"/>
      <c r="F128" s="12"/>
      <c r="G128" s="12"/>
      <c r="H128" s="12"/>
      <c r="I128" s="12"/>
      <c r="J128" s="12"/>
      <c r="K128" s="61">
        <v>14414</v>
      </c>
      <c r="L128" s="61">
        <v>813008.04</v>
      </c>
      <c r="M128" s="104">
        <v>1.9</v>
      </c>
      <c r="N128" s="104">
        <v>1.9422226385720294</v>
      </c>
      <c r="O128" s="104">
        <v>24942.2</v>
      </c>
      <c r="P128" s="105">
        <f>IF(ISERROR(K128*$C19/$C$16),0,K128*$C$19/$C$16)</f>
        <v>4</v>
      </c>
      <c r="Q128" s="106">
        <f>IF(ISERROR(L128*$C$19/$C$16),0,L128*$C$19/$C$16)</f>
        <v>4</v>
      </c>
      <c r="R128" s="107">
        <f>IF(ISERROR(K128*$C$20/L187),0,K128*$C$20/L187)</f>
        <v>4</v>
      </c>
      <c r="S128" s="108">
        <f>IF(ISERROR(M128*$C$20),0,M128*$C$20/100)</f>
        <v>4</v>
      </c>
      <c r="T128" s="76"/>
      <c r="U128" s="76"/>
      <c r="V128" s="76"/>
      <c r="W128" s="76"/>
      <c r="X128" s="76"/>
    </row>
    <row r="129" spans="1:24" ht="12.75" outlineLevel="1">
      <c r="A129" s="103" t="s">
        <v>622</v>
      </c>
      <c r="B129" s="2" t="s">
        <v>971</v>
      </c>
      <c r="C129" s="2" t="s">
        <v>720</v>
      </c>
      <c r="D129" s="12"/>
      <c r="E129" s="12"/>
      <c r="F129" s="12"/>
      <c r="G129" s="12"/>
      <c r="H129" s="12"/>
      <c r="I129" s="12"/>
      <c r="J129" s="12"/>
      <c r="K129" s="61">
        <v>4220</v>
      </c>
      <c r="L129" s="61">
        <v>501336</v>
      </c>
      <c r="M129" s="104">
        <v>1.2</v>
      </c>
      <c r="N129" s="104">
        <v>1.1976586710398913</v>
      </c>
      <c r="O129" s="1"/>
      <c r="P129" s="105">
        <f>IF(ISERROR(K129*$C19/$C$16),0,K129*$C$19/$C$16)</f>
        <v>4</v>
      </c>
      <c r="Q129" s="106">
        <f>IF(ISERROR(L129*$C$19/$C$16),0,L129*$C$19/$C$16)</f>
        <v>4</v>
      </c>
      <c r="R129" s="107">
        <f>IF(ISERROR(K129*$C$20/L188),0,K129*$C$20/L188)</f>
        <v>4</v>
      </c>
      <c r="S129" s="108">
        <f>IF(ISERROR(M129*$C$20),0,M129*$C$20/100)</f>
        <v>4</v>
      </c>
      <c r="T129" s="76"/>
      <c r="U129" s="76"/>
      <c r="V129" s="76"/>
      <c r="W129" s="76"/>
      <c r="X129" s="76"/>
    </row>
    <row r="130" spans="1:24" ht="12.75" outlineLevel="1">
      <c r="A130" s="103" t="s">
        <v>636</v>
      </c>
      <c r="B130" s="2" t="s">
        <v>976</v>
      </c>
      <c r="C130" s="2" t="s">
        <v>693</v>
      </c>
      <c r="D130" s="12"/>
      <c r="E130" s="12"/>
      <c r="F130" s="12"/>
      <c r="G130" s="12"/>
      <c r="H130" s="12"/>
      <c r="I130" s="12"/>
      <c r="J130" s="12"/>
      <c r="K130" s="61">
        <v>28946</v>
      </c>
      <c r="L130" s="61">
        <v>431874.32</v>
      </c>
      <c r="M130" s="104">
        <v>1</v>
      </c>
      <c r="N130" s="104">
        <v>1.0317192943404359</v>
      </c>
      <c r="O130" s="1"/>
      <c r="P130" s="105">
        <f>IF(ISERROR(K130*$C19/$C$16),0,K130*$C$19/$C$16)</f>
        <v>4</v>
      </c>
      <c r="Q130" s="106">
        <f>IF(ISERROR(L130*$C$19/$C$16),0,L130*$C$19/$C$16)</f>
        <v>4</v>
      </c>
      <c r="R130" s="107">
        <f>IF(ISERROR(K130*$C$20/L189),0,K130*$C$20/L189)</f>
        <v>4</v>
      </c>
      <c r="S130" s="108">
        <f>IF(ISERROR(M130*$C$20),0,M130*$C$20/100)</f>
        <v>4</v>
      </c>
      <c r="T130" s="76"/>
      <c r="U130" s="76"/>
      <c r="V130" s="76"/>
      <c r="W130" s="76"/>
      <c r="X130" s="76"/>
    </row>
    <row r="131" spans="1:24" ht="12.75" outlineLevel="1">
      <c r="A131" s="103" t="s">
        <v>649</v>
      </c>
      <c r="B131" s="2" t="s">
        <v>981</v>
      </c>
      <c r="C131" s="2" t="s">
        <v>483</v>
      </c>
      <c r="D131" s="12"/>
      <c r="E131" s="12"/>
      <c r="F131" s="12"/>
      <c r="G131" s="12"/>
      <c r="H131" s="12"/>
      <c r="I131" s="12"/>
      <c r="J131" s="12"/>
      <c r="K131" s="61">
        <v>10924</v>
      </c>
      <c r="L131" s="61">
        <v>491466.76</v>
      </c>
      <c r="M131" s="104">
        <v>1.2</v>
      </c>
      <c r="N131" s="104">
        <v>1.1740817069627583</v>
      </c>
      <c r="O131" s="104">
        <v>6808.62</v>
      </c>
      <c r="P131" s="105">
        <f>IF(ISERROR(K131*$C19/$C$16),0,K131*$C$19/$C$16)</f>
        <v>4</v>
      </c>
      <c r="Q131" s="106">
        <f>IF(ISERROR(L131*$C$19/$C$16),0,L131*$C$19/$C$16)</f>
        <v>4</v>
      </c>
      <c r="R131" s="107">
        <f>IF(ISERROR(K131*$C$20/L190),0,K131*$C$20/L190)</f>
        <v>4</v>
      </c>
      <c r="S131" s="108">
        <f>IF(ISERROR(M131*$C$20),0,M131*$C$20/100)</f>
        <v>4</v>
      </c>
      <c r="T131" s="76"/>
      <c r="U131" s="76"/>
      <c r="V131" s="76"/>
      <c r="W131" s="76"/>
      <c r="X131" s="76"/>
    </row>
    <row r="132" spans="1:24" ht="12.75" outlineLevel="1">
      <c r="A132" s="103" t="s">
        <v>662</v>
      </c>
      <c r="B132" s="2" t="s">
        <v>986</v>
      </c>
      <c r="C132" s="2" t="s">
        <v>108</v>
      </c>
      <c r="D132" s="12"/>
      <c r="E132" s="12"/>
      <c r="F132" s="12"/>
      <c r="G132" s="12"/>
      <c r="H132" s="12"/>
      <c r="I132" s="12"/>
      <c r="J132" s="12"/>
      <c r="K132" s="61">
        <v>29936</v>
      </c>
      <c r="L132" s="61">
        <v>2111256.68</v>
      </c>
      <c r="M132" s="104">
        <v>5</v>
      </c>
      <c r="N132" s="104">
        <v>5.043653098107643</v>
      </c>
      <c r="O132" s="1"/>
      <c r="P132" s="105">
        <f>IF(ISERROR(K132*$C19/$C$16),0,K132*$C$19/$C$16)</f>
        <v>4</v>
      </c>
      <c r="Q132" s="106">
        <f>IF(ISERROR(L132*$C$19/$C$16),0,L132*$C$19/$C$16)</f>
        <v>4</v>
      </c>
      <c r="R132" s="107">
        <f>IF(ISERROR(K132*$C$20/L191),0,K132*$C$20/L191)</f>
        <v>4</v>
      </c>
      <c r="S132" s="108">
        <f>IF(ISERROR(M132*$C$20),0,M132*$C$20/100)</f>
        <v>4</v>
      </c>
      <c r="T132" s="76"/>
      <c r="U132" s="76"/>
      <c r="V132" s="76"/>
      <c r="W132" s="76"/>
      <c r="X132" s="76"/>
    </row>
    <row r="133" spans="1:24" ht="12.75" outlineLevel="1">
      <c r="A133" s="103" t="s">
        <v>675</v>
      </c>
      <c r="B133" s="2" t="s">
        <v>991</v>
      </c>
      <c r="C133" s="2" t="s">
        <v>470</v>
      </c>
      <c r="D133" s="12"/>
      <c r="E133" s="12"/>
      <c r="F133" s="12"/>
      <c r="G133" s="12"/>
      <c r="H133" s="12"/>
      <c r="I133" s="12"/>
      <c r="J133" s="12"/>
      <c r="K133" s="61">
        <v>21245</v>
      </c>
      <c r="L133" s="61">
        <v>1270491.13</v>
      </c>
      <c r="M133" s="104">
        <v>3</v>
      </c>
      <c r="N133" s="104">
        <v>3.0351195970841314</v>
      </c>
      <c r="O133" s="104">
        <v>28905.93</v>
      </c>
      <c r="P133" s="105">
        <f>IF(ISERROR(K133*$C19/$C$16),0,K133*$C$19/$C$16)</f>
        <v>4</v>
      </c>
      <c r="Q133" s="106">
        <f>IF(ISERROR(L133*$C$19/$C$16),0,L133*$C$19/$C$16)</f>
        <v>4</v>
      </c>
      <c r="R133" s="107">
        <f>IF(ISERROR(K133*$C$20/L192),0,K133*$C$20/L192)</f>
        <v>4</v>
      </c>
      <c r="S133" s="108">
        <f>IF(ISERROR(M133*$C$20),0,M133*$C$20/100)</f>
        <v>4</v>
      </c>
      <c r="T133" s="76"/>
      <c r="U133" s="76"/>
      <c r="V133" s="76"/>
      <c r="W133" s="76"/>
      <c r="X133" s="76"/>
    </row>
    <row r="134" spans="1:24" ht="12.75" outlineLevel="1">
      <c r="A134" s="103" t="s">
        <v>689</v>
      </c>
      <c r="B134" s="2" t="s">
        <v>996</v>
      </c>
      <c r="C134" s="2" t="s">
        <v>135</v>
      </c>
      <c r="D134" s="12"/>
      <c r="E134" s="12"/>
      <c r="F134" s="12"/>
      <c r="G134" s="12"/>
      <c r="H134" s="12"/>
      <c r="I134" s="12"/>
      <c r="J134" s="12"/>
      <c r="K134" s="61">
        <v>23876</v>
      </c>
      <c r="L134" s="61">
        <v>516966.24</v>
      </c>
      <c r="M134" s="104">
        <v>1.2</v>
      </c>
      <c r="N134" s="104">
        <v>1.2349982845255272</v>
      </c>
      <c r="O134" s="1"/>
      <c r="P134" s="105">
        <f>IF(ISERROR(K134*$C19/$C$16),0,K134*$C$19/$C$16)</f>
        <v>4</v>
      </c>
      <c r="Q134" s="106">
        <f>IF(ISERROR(L134*$C$19/$C$16),0,L134*$C$19/$C$16)</f>
        <v>4</v>
      </c>
      <c r="R134" s="107">
        <f>IF(ISERROR(K134*$C$20/L193),0,K134*$C$20/L193)</f>
        <v>4</v>
      </c>
      <c r="S134" s="108">
        <f>IF(ISERROR(M134*$C$20),0,M134*$C$20/100)</f>
        <v>4</v>
      </c>
      <c r="T134" s="76"/>
      <c r="U134" s="76"/>
      <c r="V134" s="76"/>
      <c r="W134" s="76"/>
      <c r="X134" s="76"/>
    </row>
    <row r="135" spans="1:24" ht="12.75" outlineLevel="1">
      <c r="A135" s="103" t="s">
        <v>702</v>
      </c>
      <c r="B135" s="2" t="s">
        <v>1001</v>
      </c>
      <c r="C135" s="2" t="s">
        <v>376</v>
      </c>
      <c r="D135" s="12"/>
      <c r="E135" s="12"/>
      <c r="F135" s="12"/>
      <c r="G135" s="12"/>
      <c r="H135" s="12"/>
      <c r="I135" s="12"/>
      <c r="J135" s="12"/>
      <c r="K135" s="61">
        <v>13376</v>
      </c>
      <c r="L135" s="61">
        <v>1104991.36</v>
      </c>
      <c r="M135" s="104">
        <v>2.6</v>
      </c>
      <c r="N135" s="104">
        <v>2.639751551311221</v>
      </c>
      <c r="O135" s="1"/>
      <c r="P135" s="105">
        <f>IF(ISERROR(K135*$C19/$C$16),0,K135*$C$19/$C$16)</f>
        <v>4</v>
      </c>
      <c r="Q135" s="106">
        <f>IF(ISERROR(L135*$C$19/$C$16),0,L135*$C$19/$C$16)</f>
        <v>4</v>
      </c>
      <c r="R135" s="107">
        <f>IF(ISERROR(K135*$C$20/L194),0,K135*$C$20/L194)</f>
        <v>4</v>
      </c>
      <c r="S135" s="108">
        <f>IF(ISERROR(M135*$C$20),0,M135*$C$20/100)</f>
        <v>4</v>
      </c>
      <c r="T135" s="76"/>
      <c r="U135" s="76"/>
      <c r="V135" s="76"/>
      <c r="W135" s="76"/>
      <c r="X135" s="76"/>
    </row>
    <row r="136" spans="1:24" ht="12.75" outlineLevel="1">
      <c r="A136" s="103" t="s">
        <v>716</v>
      </c>
      <c r="B136" s="2" t="s">
        <v>1006</v>
      </c>
      <c r="C136" s="2" t="s">
        <v>561</v>
      </c>
      <c r="D136" s="12"/>
      <c r="E136" s="12"/>
      <c r="F136" s="12"/>
      <c r="G136" s="12"/>
      <c r="H136" s="12"/>
      <c r="I136" s="12"/>
      <c r="J136" s="12"/>
      <c r="K136" s="61">
        <v>55555</v>
      </c>
      <c r="L136" s="61">
        <v>1079809.53</v>
      </c>
      <c r="M136" s="104">
        <v>2.6</v>
      </c>
      <c r="N136" s="104">
        <v>2.5795938186685374</v>
      </c>
      <c r="O136" s="104">
        <v>14720.79</v>
      </c>
      <c r="P136" s="105">
        <f>IF(ISERROR(K136*$C19/$C$16),0,K136*$C$19/$C$16)</f>
        <v>4</v>
      </c>
      <c r="Q136" s="106">
        <f>IF(ISERROR(L136*$C$19/$C$16),0,L136*$C$19/$C$16)</f>
        <v>4</v>
      </c>
      <c r="R136" s="107">
        <f>IF(ISERROR(K136*$C$20/L195),0,K136*$C$20/L195)</f>
        <v>4</v>
      </c>
      <c r="S136" s="108">
        <f>IF(ISERROR(M136*$C$20),0,M136*$C$20/100)</f>
        <v>4</v>
      </c>
      <c r="T136" s="76"/>
      <c r="U136" s="76"/>
      <c r="V136" s="76"/>
      <c r="W136" s="76"/>
      <c r="X136" s="76"/>
    </row>
    <row r="137" spans="1:24" ht="12.75" outlineLevel="1">
      <c r="A137" s="103" t="s">
        <v>729</v>
      </c>
      <c r="B137" s="2" t="s">
        <v>1011</v>
      </c>
      <c r="C137" s="2"/>
      <c r="D137" s="12"/>
      <c r="E137" s="12"/>
      <c r="F137" s="12"/>
      <c r="G137" s="12"/>
      <c r="H137" s="12"/>
      <c r="I137" s="12"/>
      <c r="J137" s="12"/>
      <c r="K137" s="61">
        <v>0</v>
      </c>
      <c r="L137" s="61">
        <v>26.22</v>
      </c>
      <c r="M137" s="104">
        <v>0</v>
      </c>
      <c r="N137" s="104">
        <v>6.263785236761E-05</v>
      </c>
      <c r="O137" s="1"/>
      <c r="P137" s="105">
        <f>IF(ISERROR(K137*$C19/$C$16),0,K137*$C$19/$C$16)</f>
        <v>4</v>
      </c>
      <c r="Q137" s="106">
        <f>IF(ISERROR(L137*$C$19/$C$16),0,L137*$C$19/$C$16)</f>
        <v>4</v>
      </c>
      <c r="R137" s="107">
        <f>IF(ISERROR(K137*$C$20/L196),0,K137*$C$20/L196)</f>
        <v>4</v>
      </c>
      <c r="S137" s="108">
        <f>IF(ISERROR(M137*$C$20),0,M137*$C$20/100)</f>
        <v>4</v>
      </c>
      <c r="T137" s="76"/>
      <c r="U137" s="76"/>
      <c r="V137" s="76"/>
      <c r="W137" s="76"/>
      <c r="X137" s="76"/>
    </row>
    <row r="138" spans="1:24" ht="12.75" outlineLevel="1">
      <c r="A138" s="103" t="s">
        <v>1016</v>
      </c>
      <c r="B138" s="2" t="s">
        <v>1017</v>
      </c>
      <c r="C138" s="2"/>
      <c r="D138" s="12"/>
      <c r="E138" s="12"/>
      <c r="F138" s="12"/>
      <c r="G138" s="12"/>
      <c r="H138" s="12"/>
      <c r="I138" s="12"/>
      <c r="J138" s="12"/>
      <c r="K138" s="61">
        <v>0</v>
      </c>
      <c r="L138" s="61">
        <v>226593.19</v>
      </c>
      <c r="M138" s="104">
        <v>0.5</v>
      </c>
      <c r="N138" s="104">
        <v>0.5413162007141681</v>
      </c>
      <c r="O138" s="1"/>
      <c r="P138" s="105">
        <f>IF(ISERROR(K138*$C19/$C$16),0,K138*$C$19/$C$16)</f>
        <v>4</v>
      </c>
      <c r="Q138" s="106">
        <f>IF(ISERROR(L138*$C$19/$C$16),0,L138*$C$19/$C$16)</f>
        <v>4</v>
      </c>
      <c r="R138" s="107">
        <f>IF(ISERROR(K138*$C$20/L197),0,K138*$C$20/L197)</f>
        <v>4</v>
      </c>
      <c r="S138" s="108">
        <f>IF(ISERROR(M138*$C$20),0,M138*$C$20/100)</f>
        <v>4</v>
      </c>
      <c r="T138" s="76"/>
      <c r="U138" s="76"/>
      <c r="V138" s="76"/>
      <c r="W138" s="76"/>
      <c r="X138" s="76"/>
    </row>
    <row r="139" spans="1:24" ht="12.75" outlineLevel="1">
      <c r="A139" s="103" t="s">
        <v>1022</v>
      </c>
      <c r="B139" s="2" t="s">
        <v>1023</v>
      </c>
      <c r="C139" s="2"/>
      <c r="D139" s="12"/>
      <c r="E139" s="12"/>
      <c r="F139" s="12"/>
      <c r="G139" s="12"/>
      <c r="H139" s="12"/>
      <c r="I139" s="12"/>
      <c r="J139" s="12"/>
      <c r="K139" s="61">
        <v>0</v>
      </c>
      <c r="L139" s="61">
        <v>16310.570000000002</v>
      </c>
      <c r="M139" s="104">
        <v>0</v>
      </c>
      <c r="N139" s="104">
        <v>0.038964877028663074</v>
      </c>
      <c r="O139" s="1"/>
      <c r="P139" s="105">
        <f>IF(ISERROR(K139*$C19/$C$16),0,K139*$C$19/$C$16)</f>
        <v>4</v>
      </c>
      <c r="Q139" s="106">
        <f>IF(ISERROR(L139*$C$19/$C$16),0,L139*$C$19/$C$16)</f>
        <v>4</v>
      </c>
      <c r="R139" s="107">
        <f>IF(ISERROR(K139*$C$20/L198),0,K139*$C$20/L198)</f>
        <v>4</v>
      </c>
      <c r="S139" s="108">
        <f>IF(ISERROR(M139*$C$20),0,M139*$C$20/100)</f>
        <v>4</v>
      </c>
      <c r="T139" s="76"/>
      <c r="U139" s="76"/>
      <c r="V139" s="76"/>
      <c r="W139" s="76"/>
      <c r="X139" s="76"/>
    </row>
    <row r="140" spans="1:24" ht="12.75" outlineLevel="1">
      <c r="A140" s="103" t="s">
        <v>1028</v>
      </c>
      <c r="B140" s="2" t="s">
        <v>1029</v>
      </c>
      <c r="C140" s="2"/>
      <c r="D140" s="12"/>
      <c r="E140" s="12"/>
      <c r="F140" s="12"/>
      <c r="G140" s="12"/>
      <c r="H140" s="12"/>
      <c r="I140" s="12"/>
      <c r="J140" s="12"/>
      <c r="K140" s="61">
        <v>0</v>
      </c>
      <c r="L140" s="61">
        <v>48166.75</v>
      </c>
      <c r="M140" s="104">
        <v>0.1</v>
      </c>
      <c r="N140" s="104">
        <v>0.11506719204910419</v>
      </c>
      <c r="O140" s="1"/>
      <c r="P140" s="105">
        <f>IF(ISERROR(K140*$C19/$C$16),0,K140*$C$19/$C$16)</f>
        <v>4</v>
      </c>
      <c r="Q140" s="106">
        <f>IF(ISERROR(L140*$C$19/$C$16),0,L140*$C$19/$C$16)</f>
        <v>4</v>
      </c>
      <c r="R140" s="107">
        <f>IF(ISERROR(K140*$C$20/L199),0,K140*$C$20/L199)</f>
        <v>4</v>
      </c>
      <c r="S140" s="108">
        <f>IF(ISERROR(M140*$C$20),0,M140*$C$20/100)</f>
        <v>4</v>
      </c>
      <c r="T140" s="76"/>
      <c r="U140" s="76"/>
      <c r="V140" s="76"/>
      <c r="W140" s="76"/>
      <c r="X140" s="76"/>
    </row>
    <row r="141" spans="1:24" ht="12.75" outlineLevel="1">
      <c r="A141" s="103" t="s">
        <v>1034</v>
      </c>
      <c r="B141" s="2" t="s">
        <v>1035</v>
      </c>
      <c r="C141" s="2"/>
      <c r="D141" s="12"/>
      <c r="E141" s="12"/>
      <c r="F141" s="12"/>
      <c r="G141" s="12"/>
      <c r="H141" s="12"/>
      <c r="I141" s="12"/>
      <c r="J141" s="12"/>
      <c r="K141" s="61">
        <v>0</v>
      </c>
      <c r="L141" s="61">
        <v>1201.79</v>
      </c>
      <c r="M141" s="104">
        <v>0</v>
      </c>
      <c r="N141" s="104">
        <v>0.00287099712421313</v>
      </c>
      <c r="O141" s="1"/>
      <c r="P141" s="105">
        <f>IF(ISERROR(K141*$C19/$C$16),0,K141*$C$19/$C$16)</f>
        <v>4</v>
      </c>
      <c r="Q141" s="106">
        <f>IF(ISERROR(L141*$C$19/$C$16),0,L141*$C$19/$C$16)</f>
        <v>4</v>
      </c>
      <c r="R141" s="107">
        <f>IF(ISERROR(K141*$C$20/L200),0,K141*$C$20/L200)</f>
        <v>4</v>
      </c>
      <c r="S141" s="108">
        <f>IF(ISERROR(M141*$C$20),0,M141*$C$20/100)</f>
        <v>4</v>
      </c>
      <c r="T141" s="76"/>
      <c r="U141" s="76"/>
      <c r="V141" s="76"/>
      <c r="W141" s="76"/>
      <c r="X141" s="76"/>
    </row>
    <row r="142" spans="1:24" ht="12.75" outlineLevel="1">
      <c r="A142" s="103" t="s">
        <v>1040</v>
      </c>
      <c r="B142" s="2" t="s">
        <v>1041</v>
      </c>
      <c r="C142" s="2"/>
      <c r="D142" s="12"/>
      <c r="E142" s="12"/>
      <c r="F142" s="12"/>
      <c r="G142" s="12"/>
      <c r="H142" s="12"/>
      <c r="I142" s="12"/>
      <c r="J142" s="12"/>
      <c r="K142" s="61">
        <v>0</v>
      </c>
      <c r="L142" s="61">
        <v>-3665.7</v>
      </c>
      <c r="M142" s="104">
        <v>0</v>
      </c>
      <c r="N142" s="104">
        <v>-0.00875711576750354</v>
      </c>
      <c r="O142" s="1"/>
      <c r="P142" s="105">
        <f>IF(ISERROR(K142*$C19/$C$16),0,K142*$C$19/$C$16)</f>
        <v>4</v>
      </c>
      <c r="Q142" s="106">
        <f>IF(ISERROR(L142*$C$19/$C$16),0,L142*$C$19/$C$16)</f>
        <v>4</v>
      </c>
      <c r="R142" s="107">
        <f>IF(ISERROR(K142*$C$20/L201),0,K142*$C$20/L201)</f>
        <v>4</v>
      </c>
      <c r="S142" s="108">
        <f>IF(ISERROR(M142*$C$20),0,M142*$C$20/100)</f>
        <v>4</v>
      </c>
      <c r="T142" s="76"/>
      <c r="U142" s="76"/>
      <c r="V142" s="76"/>
      <c r="W142" s="76"/>
      <c r="X142" s="76"/>
    </row>
    <row r="143" spans="1:24" ht="12.75" outlineLevel="1">
      <c r="A143" s="103"/>
      <c r="B143" s="2" t="s">
        <v>742</v>
      </c>
      <c r="C143" s="12"/>
      <c r="D143" s="12"/>
      <c r="E143" s="12"/>
      <c r="F143" s="12"/>
      <c r="G143" s="12"/>
      <c r="H143" s="12"/>
      <c r="I143" s="12"/>
      <c r="J143" s="12"/>
      <c r="K143" s="12"/>
      <c r="L143" s="61">
        <v>160276.89</v>
      </c>
      <c r="M143" s="104">
        <v>0.4</v>
      </c>
      <c r="N143" s="104">
        <v>0.3828909295877553</v>
      </c>
      <c r="O143" s="109"/>
      <c r="P143" s="110"/>
      <c r="Q143" s="111"/>
      <c r="R143" s="107"/>
      <c r="S143" s="108"/>
      <c r="T143" s="76"/>
      <c r="U143" s="76"/>
      <c r="V143" s="76"/>
      <c r="W143" s="76"/>
      <c r="X143" s="76"/>
    </row>
    <row r="144" spans="1:24" ht="12.75" outlineLevel="1">
      <c r="A144" s="98"/>
      <c r="B144" s="112"/>
      <c r="C144" s="113"/>
      <c r="D144" s="113"/>
      <c r="E144" s="113"/>
      <c r="F144" s="113"/>
      <c r="G144" s="113"/>
      <c r="H144" s="113"/>
      <c r="I144" s="113"/>
      <c r="J144" s="113"/>
      <c r="K144" s="113"/>
      <c r="L144" s="113"/>
      <c r="M144" s="113"/>
      <c r="N144" s="114"/>
      <c r="O144" s="98"/>
      <c r="P144" s="100"/>
      <c r="Q144" s="101"/>
      <c r="R144" s="102"/>
      <c r="S144" s="101"/>
      <c r="T144" s="76"/>
      <c r="U144" s="76"/>
      <c r="V144" s="76"/>
      <c r="W144" s="76"/>
      <c r="X144" s="76"/>
    </row>
    <row r="145" spans="1:24" ht="13.5" customHeight="1" outlineLevel="1">
      <c r="A145" s="66"/>
      <c r="B145" s="67" t="s">
        <v>744</v>
      </c>
      <c r="C145" s="66"/>
      <c r="D145" s="66"/>
      <c r="E145" s="66"/>
      <c r="F145" s="66"/>
      <c r="G145" s="66"/>
      <c r="H145" s="66"/>
      <c r="I145" s="66"/>
      <c r="J145" s="66"/>
      <c r="K145" s="66">
        <f>SUM(K86:K143)</f>
        <v>4</v>
      </c>
      <c r="L145" s="66">
        <f>SUM(L86:L143)</f>
        <v>4</v>
      </c>
      <c r="M145" s="66"/>
      <c r="N145" s="66">
        <f>SUM(N86:N143)</f>
        <v>4</v>
      </c>
      <c r="O145" s="66">
        <f>SUM(O86:O143)</f>
        <v>4</v>
      </c>
      <c r="P145" s="115">
        <f>SUM(P86:P144)</f>
        <v>4</v>
      </c>
      <c r="Q145" s="116">
        <f>SUM(Q86:Q143)</f>
        <v>4</v>
      </c>
      <c r="R145" s="66">
        <f>SUM(R86:R143)</f>
        <v>4</v>
      </c>
      <c r="S145" s="116">
        <f>SUM(S86:S143)</f>
        <v>4</v>
      </c>
      <c r="T145" s="76"/>
      <c r="U145" s="76"/>
      <c r="V145" s="76"/>
      <c r="W145" s="76"/>
      <c r="X145" s="76"/>
    </row>
    <row r="146" spans="1:24" ht="18" customHeight="1" outlineLevel="1">
      <c r="A146" s="1"/>
      <c r="B146" s="117" t="s">
        <v>0</v>
      </c>
      <c r="C146" s="76"/>
      <c r="D146" s="76"/>
      <c r="E146" s="76"/>
      <c r="F146" s="76"/>
      <c r="G146" s="75"/>
      <c r="H146" s="75"/>
      <c r="I146" s="76"/>
      <c r="J146" s="75"/>
      <c r="K146" s="75"/>
      <c r="L146" s="76"/>
      <c r="M146" s="76"/>
      <c r="N146" s="75"/>
      <c r="O146" s="75"/>
      <c r="P146" s="75"/>
      <c r="Q146" s="75"/>
      <c r="R146" s="75"/>
      <c r="S146" s="76"/>
      <c r="T146" s="76"/>
      <c r="U146" s="76"/>
      <c r="V146" s="76"/>
      <c r="W146" s="76"/>
      <c r="X146" s="76"/>
    </row>
    <row r="147" spans="1:24" ht="18" customHeight="1" outlineLevel="1">
      <c r="A147" s="1"/>
      <c r="B147" s="117" t="s">
        <v>1054</v>
      </c>
      <c r="C147" s="76"/>
      <c r="D147" s="76"/>
      <c r="E147" s="76"/>
      <c r="F147" s="76"/>
      <c r="G147" s="75"/>
      <c r="H147" s="75"/>
      <c r="I147" s="76"/>
      <c r="J147" s="75"/>
      <c r="K147" s="75"/>
      <c r="L147" s="76"/>
      <c r="M147" s="76"/>
      <c r="N147" s="75"/>
      <c r="O147" s="75"/>
      <c r="P147" s="75"/>
      <c r="Q147" s="75"/>
      <c r="R147" s="75"/>
      <c r="S147" s="76"/>
      <c r="T147" s="76"/>
      <c r="U147" s="76"/>
      <c r="V147" s="76"/>
      <c r="W147" s="76"/>
      <c r="X147" s="76"/>
    </row>
    <row r="148" spans="1:24" ht="18" customHeight="1" outlineLevel="1">
      <c r="A148" s="1"/>
      <c r="B148" s="117" t="s">
        <v>0</v>
      </c>
      <c r="C148" s="76"/>
      <c r="D148" s="76"/>
      <c r="E148" s="76"/>
      <c r="F148" s="76"/>
      <c r="G148" s="75"/>
      <c r="H148" s="75"/>
      <c r="I148" s="76"/>
      <c r="J148" s="75"/>
      <c r="K148" s="75"/>
      <c r="L148" s="76"/>
      <c r="M148" s="76"/>
      <c r="N148" s="75"/>
      <c r="O148" s="75"/>
      <c r="P148" s="75"/>
      <c r="Q148" s="75"/>
      <c r="R148" s="75"/>
      <c r="S148" s="76"/>
      <c r="T148" s="76"/>
      <c r="U148" s="76"/>
      <c r="V148" s="76"/>
      <c r="W148" s="76"/>
      <c r="X148" s="76"/>
    </row>
    <row r="149" spans="1:24" ht="18" customHeight="1" outlineLevel="1">
      <c r="A149" s="1"/>
      <c r="B149" s="117" t="s">
        <v>1055</v>
      </c>
      <c r="C149" s="76"/>
      <c r="D149" s="76"/>
      <c r="E149" s="76"/>
      <c r="F149" s="76"/>
      <c r="G149" s="75"/>
      <c r="H149" s="75"/>
      <c r="I149" s="76"/>
      <c r="J149" s="75"/>
      <c r="K149" s="75"/>
      <c r="L149" s="76"/>
      <c r="M149" s="76"/>
      <c r="N149" s="75"/>
      <c r="O149" s="75"/>
      <c r="P149" s="75"/>
      <c r="Q149" s="75"/>
      <c r="R149" s="75"/>
      <c r="S149" s="76"/>
      <c r="T149" s="76"/>
      <c r="U149" s="76"/>
      <c r="V149" s="76"/>
      <c r="W149" s="76"/>
      <c r="X149" s="76"/>
    </row>
    <row r="150" spans="1:24" ht="36.75" customHeight="1" outlineLevel="1">
      <c r="A150" s="118"/>
      <c r="B150" s="119" t="s">
        <v>1056</v>
      </c>
      <c r="C150" s="120"/>
      <c r="D150" s="120"/>
      <c r="E150" s="120"/>
      <c r="F150" s="120"/>
      <c r="G150" s="120"/>
      <c r="H150" s="120"/>
      <c r="I150" s="120"/>
      <c r="J150" s="120"/>
      <c r="K150" s="120"/>
      <c r="L150" s="120"/>
      <c r="M150" s="120"/>
      <c r="N150" s="120"/>
      <c r="O150" s="121"/>
      <c r="P150" s="122"/>
      <c r="Q150" s="75"/>
      <c r="R150" s="75"/>
      <c r="S150" s="76"/>
      <c r="T150" s="76"/>
      <c r="U150" s="76"/>
      <c r="V150" s="76"/>
      <c r="W150" s="76"/>
      <c r="X150" s="76"/>
    </row>
    <row r="151" spans="1:24" ht="25.5" customHeight="1" outlineLevel="1">
      <c r="A151" s="118"/>
      <c r="B151" s="123" t="s">
        <v>1057</v>
      </c>
      <c r="C151" s="3"/>
      <c r="D151" s="3"/>
      <c r="E151" s="3"/>
      <c r="F151" s="3"/>
      <c r="G151" s="4"/>
      <c r="H151" s="4"/>
      <c r="I151" s="3"/>
      <c r="J151" s="4"/>
      <c r="K151" s="4"/>
      <c r="L151" s="3"/>
      <c r="M151" s="3"/>
      <c r="N151" s="4"/>
      <c r="O151" s="124"/>
      <c r="P151" s="122"/>
      <c r="Q151" s="75"/>
      <c r="R151" s="75"/>
      <c r="S151" s="76"/>
      <c r="T151" s="76"/>
      <c r="U151" s="76"/>
      <c r="V151" s="76"/>
      <c r="W151" s="76"/>
      <c r="X151" s="76"/>
    </row>
    <row r="152" spans="1:24" ht="45" customHeight="1" outlineLevel="1">
      <c r="A152" s="118"/>
      <c r="B152" s="125" t="s">
        <v>1058</v>
      </c>
      <c r="C152" s="126"/>
      <c r="D152" s="126"/>
      <c r="E152" s="126"/>
      <c r="F152" s="126"/>
      <c r="G152" s="126"/>
      <c r="H152" s="126"/>
      <c r="I152" s="126"/>
      <c r="J152" s="126"/>
      <c r="K152" s="126"/>
      <c r="L152" s="126"/>
      <c r="M152" s="126"/>
      <c r="N152" s="126"/>
      <c r="O152" s="127"/>
      <c r="P152" s="122"/>
      <c r="Q152" s="75"/>
      <c r="R152" s="75"/>
      <c r="S152" s="76"/>
      <c r="T152" s="76"/>
      <c r="U152" s="76"/>
      <c r="V152" s="76"/>
      <c r="W152" s="76"/>
      <c r="X152" s="76"/>
    </row>
  </sheetData>
  <mergeCells count="23">
    <mergeCell ref="A22:A23"/>
    <mergeCell ref="B22:B23"/>
    <mergeCell ref="C22:C23"/>
    <mergeCell ref="D22:D23"/>
    <mergeCell ref="E22:E23"/>
    <mergeCell ref="F22:F23"/>
    <mergeCell ref="G22:G23"/>
    <mergeCell ref="M22:N22"/>
    <mergeCell ref="A83:A84"/>
    <mergeCell ref="B83:B84"/>
    <mergeCell ref="C83:C84"/>
    <mergeCell ref="D83:D84"/>
    <mergeCell ref="E83:E84"/>
    <mergeCell ref="F83:F84"/>
    <mergeCell ref="G83:G84"/>
    <mergeCell ref="M83:N83"/>
    <mergeCell ref="T83:T145"/>
    <mergeCell ref="U83:U145"/>
    <mergeCell ref="V83:V145"/>
    <mergeCell ref="W83:W145"/>
    <mergeCell ref="X83:X145"/>
    <mergeCell ref="B150:O150"/>
    <mergeCell ref="B152:O152"/>
  </mergeCells>
  <printOptions/>
  <pageMargins left="0.25" right="0.25" top="0.75" bottom="0.75" header="0.5" footer="0.5"/>
  <pageSetup firstPageNumber="1" useFirstPageNumber="1" fitToHeight="1" fitToWidth="1" horizontalDpi="300" verticalDpi="300" orientation="portrait"/>
  <headerFooter alignWithMargins="0">
    <oddFooter>&amp;L20.03.2017 15:22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cols>
    <col min="1" max="1" width="3.57421875" style="0" bestFit="1" customWidth="1"/>
    <col min="2" max="2" width="32.28125" style="0" bestFit="1" customWidth="1"/>
    <col min="3" max="3" width="18.8515625" style="0" bestFit="1" customWidth="1"/>
    <col min="4" max="4" width="13.421875" style="0" bestFit="1" customWidth="1"/>
    <col min="5" max="5" width="14.57421875" style="0" bestFit="1" customWidth="1"/>
    <col min="6" max="6" width="17.7109375" style="0" bestFit="1" customWidth="1"/>
    <col min="7" max="7" width="18.8515625" style="0" bestFit="1" customWidth="1"/>
    <col min="8" max="8" width="9.57421875" style="0" bestFit="1" customWidth="1"/>
    <col min="9" max="9" width="13.421875" style="0" bestFit="1" customWidth="1"/>
    <col min="10" max="11" width="16.7109375" style="0" bestFit="1" customWidth="1"/>
    <col min="12" max="12" width="13.421875" style="0" bestFit="1" customWidth="1"/>
    <col min="13" max="14" width="18.8515625" style="0" bestFit="1" customWidth="1"/>
    <col min="15" max="15" width="16.421875" style="0" bestFit="1" customWidth="1"/>
    <col min="16" max="18" width="13.421875" style="0" bestFit="1" customWidth="1"/>
    <col min="19" max="23" width="12.7109375" style="0" bestFit="1" customWidth="1"/>
    <col min="24" max="24" width="17.28125" style="0" bestFit="1" customWidth="1"/>
  </cols>
  <sheetData/>
  <printOptions/>
  <pageMargins left="0.25" right="0.25" top="0.75" bottom="0.75" header="0.5" footer="0.5"/>
  <pageSetup firstPageNumber="1" useFirstPageNumber="1" fitToHeight="1" fitToWidth="1" horizontalDpi="300" verticalDpi="300" orientation="portrait"/>
  <headerFooter alignWithMargins="0">
    <oddFooter>&amp;L20.03.2017 15:22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